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ArboSSMSI\6-Communication\65- Publications\COLLECTIONS\Analyses et infos rapides\Analyse n°68 - Les escroqueries enregistrées entre 2016 et 2023\"/>
    </mc:Choice>
  </mc:AlternateContent>
  <bookViews>
    <workbookView xWindow="0" yWindow="0" windowWidth="13125" windowHeight="6105"/>
  </bookViews>
  <sheets>
    <sheet name="lisez_moi" sheetId="1" r:id="rId1"/>
    <sheet name="Figure-1" sheetId="2" r:id="rId2"/>
    <sheet name="Figure-2" sheetId="3" r:id="rId3"/>
    <sheet name="Figure-3" sheetId="4" r:id="rId4"/>
    <sheet name="Figure-4" sheetId="5" r:id="rId5"/>
    <sheet name="Figure-5" sheetId="7" r:id="rId6"/>
    <sheet name="Figure-6" sheetId="6" r:id="rId7"/>
    <sheet name="Figure-7" sheetId="8" r:id="rId8"/>
    <sheet name="Figure-8" sheetId="9" r:id="rId9"/>
    <sheet name="Figure-9" sheetId="10" r:id="rId10"/>
    <sheet name="Figure-E4" sheetId="11" r:id="rId11"/>
    <sheet name="Figure complémentaire" sheetId="12" r:id="rId12"/>
  </sheets>
  <calcPr calcId="162913"/>
</workbook>
</file>

<file path=xl/calcChain.xml><?xml version="1.0" encoding="utf-8"?>
<calcChain xmlns="http://schemas.openxmlformats.org/spreadsheetml/2006/main">
  <c r="A21" i="1" l="1"/>
  <c r="A20" i="1"/>
  <c r="A18" i="1"/>
  <c r="A17" i="1"/>
  <c r="A16" i="1"/>
  <c r="A15" i="1"/>
  <c r="A12" i="1"/>
  <c r="A11" i="1"/>
  <c r="A19" i="1" l="1"/>
  <c r="A14" i="1"/>
  <c r="A13" i="1"/>
</calcChain>
</file>

<file path=xl/sharedStrings.xml><?xml version="1.0" encoding="utf-8"?>
<sst xmlns="http://schemas.openxmlformats.org/spreadsheetml/2006/main" count="513" uniqueCount="272">
  <si>
    <t/>
  </si>
  <si>
    <t>Victimes d'escroqueries et de fraudes aux moyens de paiement</t>
  </si>
  <si>
    <t>Total</t>
  </si>
  <si>
    <t>2016</t>
  </si>
  <si>
    <t>2017</t>
  </si>
  <si>
    <t>2018</t>
  </si>
  <si>
    <t>2019</t>
  </si>
  <si>
    <t>2020</t>
  </si>
  <si>
    <t>2021</t>
  </si>
  <si>
    <t>2022</t>
  </si>
  <si>
    <t>2023</t>
  </si>
  <si>
    <t>Champ : France</t>
  </si>
  <si>
    <t>Abus de confiance</t>
  </si>
  <si>
    <t>46 200</t>
  </si>
  <si>
    <t>Faux et usage de faux document</t>
  </si>
  <si>
    <t>16 200</t>
  </si>
  <si>
    <t>Filouteries</t>
  </si>
  <si>
    <t>12 200</t>
  </si>
  <si>
    <t>Abus de faiblesse</t>
  </si>
  <si>
    <t>Infractions relatives aux chèques (hors contrefaçon)</t>
  </si>
  <si>
    <t>3 200</t>
  </si>
  <si>
    <t>3 100</t>
  </si>
  <si>
    <t>Fraudes aux titres de transport</t>
  </si>
  <si>
    <t>2 600</t>
  </si>
  <si>
    <t>Fraudes aux prestations et cotisations sociales</t>
  </si>
  <si>
    <t>2 300</t>
  </si>
  <si>
    <t>Contrefaçons de monnaie</t>
  </si>
  <si>
    <t>1 400</t>
  </si>
  <si>
    <t>1 000</t>
  </si>
  <si>
    <t>800</t>
  </si>
  <si>
    <t>600</t>
  </si>
  <si>
    <t>Lecture : en 2016, on dénombre 35 800 victimes d'abus de confiance et 12 800 victimes de filouteries.</t>
  </si>
  <si>
    <t>Année</t>
  </si>
  <si>
    <t>Proportion de femmes (en %)</t>
  </si>
  <si>
    <t>Proportion de femmes parmi les victimes d'escroqueries et de fraudes aux moyens de paiement</t>
  </si>
  <si>
    <t>Lecture : les femmes représentent 47,3 % des victimes d'escroqueries et de fraudes aux moyens de paiement en 2016.</t>
  </si>
  <si>
    <t>&lt; 15</t>
  </si>
  <si>
    <t>15-24</t>
  </si>
  <si>
    <t>25-34</t>
  </si>
  <si>
    <t>35-44</t>
  </si>
  <si>
    <t>45-54</t>
  </si>
  <si>
    <t>55-64</t>
  </si>
  <si>
    <t>65-74</t>
  </si>
  <si>
    <t>75 ou +</t>
  </si>
  <si>
    <t>Ensemble de la population en 2023</t>
  </si>
  <si>
    <t>Répartition par classe d'âge des victimes d'escroqueries et de fraudes aux moyens de paiement (en %)</t>
  </si>
  <si>
    <t>2A</t>
  </si>
  <si>
    <t>2B</t>
  </si>
  <si>
    <t>Nombre moyen de victimes d'escroqueries et de fraudes aux moyens de paiement par an pour mille habitants entre 2016 et 2023</t>
  </si>
  <si>
    <t>Proportion de personnes morales parmi les victimes d'escroqueries et de fraudes aux moyens de paiement (en %)</t>
  </si>
  <si>
    <t>Proportion de personnes morales parmi l'ensemble des victimes d'escroqueries et de fraudes aux moyens de paiement (en %)</t>
  </si>
  <si>
    <t>Lecture : les personnes morales représentent 16,1 % des victimes d'escroqueries et de fraudes aux moyens de paiement en 2016.</t>
  </si>
  <si>
    <t>Lecture : les femmes représentent 31,5 % des mis en cause pour escroqueries ou fraudes aux moyens de paiement en 2016.</t>
  </si>
  <si>
    <t>Répartition par classe d'âge des mis en cause pour escroqueries et fraudes aux moyens de paiement (en %)</t>
  </si>
  <si>
    <t>Victimes de falsifications et de contrefaçons de chèques</t>
  </si>
  <si>
    <t>Autres victimes d'escroqueries et de fraudes aux moyens de paiement</t>
  </si>
  <si>
    <t>Mis en cause pour falsifications et contrefaçons de chèques</t>
  </si>
  <si>
    <t>Autres mis en cause pour escroqueries ou fraudes aux moyens de paiement</t>
  </si>
  <si>
    <t>34 100</t>
  </si>
  <si>
    <t>15 300</t>
  </si>
  <si>
    <t>49 400</t>
  </si>
  <si>
    <t>32 300</t>
  </si>
  <si>
    <t>224 100</t>
  </si>
  <si>
    <t>14 600</t>
  </si>
  <si>
    <t>50 700</t>
  </si>
  <si>
    <t>30 000</t>
  </si>
  <si>
    <t>230 000</t>
  </si>
  <si>
    <t>13 700</t>
  </si>
  <si>
    <t>48 100</t>
  </si>
  <si>
    <t>26 700</t>
  </si>
  <si>
    <t>267 900</t>
  </si>
  <si>
    <t>20 600</t>
  </si>
  <si>
    <t>287 300</t>
  </si>
  <si>
    <t>8 300</t>
  </si>
  <si>
    <t>22 600</t>
  </si>
  <si>
    <t>7 400</t>
  </si>
  <si>
    <t>49 300</t>
  </si>
  <si>
    <t>369 300</t>
  </si>
  <si>
    <t>5 500</t>
  </si>
  <si>
    <t>16 900</t>
  </si>
  <si>
    <t>4 300</t>
  </si>
  <si>
    <t>Nombre de victimes et de mis en cause pour falsifications et contrefaçons de chèques</t>
  </si>
  <si>
    <t>Les escroqueries enregistrées par les services de sécurité entre 2016 et 2023</t>
  </si>
  <si>
    <t>Sources</t>
  </si>
  <si>
    <t>Champ</t>
  </si>
  <si>
    <t>France</t>
  </si>
  <si>
    <t>Contenu des onglets</t>
  </si>
  <si>
    <t>Contact</t>
  </si>
  <si>
    <t>Pour tout renseignement concernant nos statistiques vous pouvez nous contacter par courriel à l'adresse suivante :</t>
  </si>
  <si>
    <t>ssmsi-communication@interieur.gouv.fr</t>
  </si>
  <si>
    <t>SSMSI, bases statistiques des victimes enregistrées par la police et la gendarmerie entre 2016 et 2023</t>
  </si>
  <si>
    <t>Source : SSMSI, bases statistiques des victimes enregistrées par la police et la gendarmerie entre 2016 et 2023</t>
  </si>
  <si>
    <t>Source : SSMSI, bases statistiques des mis en cause pour des infractions élucidées par la police et la gendarmerie entre 2016 à 2023</t>
  </si>
  <si>
    <t>Lecture : les moins de 15 ans représentent 2 % des mis en cause pour escroqueries ou fraudes aux moyens de paiement en 2016 et 2 % en 2023. Ils représentent 17 % de l'ensemble de la population en 2023.</t>
  </si>
  <si>
    <t>Source : bases statistiques des victimes enregistrées et des mis en cause pour des infractions élucidées par la police et la gendarmerie entre 2016 et 2023</t>
  </si>
  <si>
    <t>SSMSI, bases statistiques des mis en cause pour des infractions élucidées par la police et la gendarmerie entre 2016 à 2023</t>
  </si>
  <si>
    <t>Lecture : les 75 ans ou plus représentent 9 % des victimes d'escroqueries et de fraudes aux moyens de paiement en 2016 et 11 % en 2023. Ils représentent 10 % de l'ensemble de la population en 2023.</t>
  </si>
  <si>
    <t>Victimes d'infractions voisines des escroqueries</t>
  </si>
  <si>
    <t xml:space="preserve">Nombre de victimes d'infractions voisines des escroqueries </t>
  </si>
  <si>
    <t>Évolution du nombre de mis en cause pour escroqueries ou infractions voisines des escroqueries</t>
  </si>
  <si>
    <t>Lecture : en 2016, on dénombre 136 700 mis en cause pour escroqueries ou infractions voisines, dont 64 700 mis en cause pour escroqueries ou fraudes aux moyens de paiement et 72 000 mis en cause pour infractions voisines des escroqueries.</t>
  </si>
  <si>
    <t>Ain</t>
  </si>
  <si>
    <t xml:space="preserve"> de 2,8 à 4,1</t>
  </si>
  <si>
    <t>Aisne</t>
  </si>
  <si>
    <t>Allier</t>
  </si>
  <si>
    <t xml:space="preserve"> de 4,1 à 5,1</t>
  </si>
  <si>
    <t>Alpes-de-Haute-Provence</t>
  </si>
  <si>
    <t>Hautes-Alpes</t>
  </si>
  <si>
    <t>Alpes-Maritimes</t>
  </si>
  <si>
    <t xml:space="preserve"> de 5,1 à 7,5</t>
  </si>
  <si>
    <t>Ardèche</t>
  </si>
  <si>
    <t>Ardennes</t>
  </si>
  <si>
    <t>Ariège</t>
  </si>
  <si>
    <t>Aube</t>
  </si>
  <si>
    <t>Aude</t>
  </si>
  <si>
    <t>Aveyron</t>
  </si>
  <si>
    <t>Bouches-du-Rhône</t>
  </si>
  <si>
    <t>Calvados</t>
  </si>
  <si>
    <t>Cantal</t>
  </si>
  <si>
    <t>Charente</t>
  </si>
  <si>
    <t>Charente-Maritime</t>
  </si>
  <si>
    <t>Cher</t>
  </si>
  <si>
    <t>Corrèze</t>
  </si>
  <si>
    <t>Côte-d'Or</t>
  </si>
  <si>
    <t>Côtes-d'Armor</t>
  </si>
  <si>
    <t>Creuse</t>
  </si>
  <si>
    <t>Dordogne</t>
  </si>
  <si>
    <t>Doubs</t>
  </si>
  <si>
    <t>Drôme</t>
  </si>
  <si>
    <t>Eure</t>
  </si>
  <si>
    <t>Eure-et-Loir</t>
  </si>
  <si>
    <t>Finistère</t>
  </si>
  <si>
    <t>Corse-du-Sud</t>
  </si>
  <si>
    <t>Haute-Corse</t>
  </si>
  <si>
    <t>Gard</t>
  </si>
  <si>
    <t>Haute-Garonne</t>
  </si>
  <si>
    <t>Gers</t>
  </si>
  <si>
    <t>Gironde</t>
  </si>
  <si>
    <t>Hérault</t>
  </si>
  <si>
    <t>Ille-et-Vilaine</t>
  </si>
  <si>
    <t>Indre</t>
  </si>
  <si>
    <t>Indre-et-Loire</t>
  </si>
  <si>
    <t>Isère</t>
  </si>
  <si>
    <t>Jura</t>
  </si>
  <si>
    <t>Landes</t>
  </si>
  <si>
    <t>Loir-et-Cher</t>
  </si>
  <si>
    <t>Loire</t>
  </si>
  <si>
    <t>Haute-Loire</t>
  </si>
  <si>
    <t>Loire-Atlantique</t>
  </si>
  <si>
    <t>Loiret</t>
  </si>
  <si>
    <t>Lot</t>
  </si>
  <si>
    <t>Lot-et-Garonne</t>
  </si>
  <si>
    <t>Lozère</t>
  </si>
  <si>
    <t>Maine-et-Loire</t>
  </si>
  <si>
    <t>Manche</t>
  </si>
  <si>
    <t>Marne</t>
  </si>
  <si>
    <t>Haute-Marne</t>
  </si>
  <si>
    <t>Mayenne</t>
  </si>
  <si>
    <t>Meurthe-et-Moselle</t>
  </si>
  <si>
    <t>Meuse</t>
  </si>
  <si>
    <t>Morbihan</t>
  </si>
  <si>
    <t>Moselle</t>
  </si>
  <si>
    <t>Nièvre</t>
  </si>
  <si>
    <t>Nord</t>
  </si>
  <si>
    <t>Oise</t>
  </si>
  <si>
    <t>Orne</t>
  </si>
  <si>
    <t>Pas-de-Calais</t>
  </si>
  <si>
    <t>Puy-de-Dôme</t>
  </si>
  <si>
    <t>Pyrénées-Atlantiques</t>
  </si>
  <si>
    <t>Hautes-Pyrénées</t>
  </si>
  <si>
    <t>Pyrénées-Orientales</t>
  </si>
  <si>
    <t>Bas-Rhin</t>
  </si>
  <si>
    <t>Haut-Rhin</t>
  </si>
  <si>
    <t>Rhône</t>
  </si>
  <si>
    <t>Haute-Saône</t>
  </si>
  <si>
    <t>Saône-et-Loire</t>
  </si>
  <si>
    <t>Sarthe</t>
  </si>
  <si>
    <t>Savoie</t>
  </si>
  <si>
    <t>Haute-Savoie</t>
  </si>
  <si>
    <t>Paris</t>
  </si>
  <si>
    <t xml:space="preserve"> Plus de 7,5</t>
  </si>
  <si>
    <t>Seine-Maritime</t>
  </si>
  <si>
    <t>Seine-et-Marne</t>
  </si>
  <si>
    <t>Yvelines</t>
  </si>
  <si>
    <t>Deux-Sèvres</t>
  </si>
  <si>
    <t>Somme</t>
  </si>
  <si>
    <t>Tarn</t>
  </si>
  <si>
    <t>Tarn-et-Garonne</t>
  </si>
  <si>
    <t>Var</t>
  </si>
  <si>
    <t>Vaucluse</t>
  </si>
  <si>
    <t>Vendée</t>
  </si>
  <si>
    <t>Vienne</t>
  </si>
  <si>
    <t>Haute-Vienne</t>
  </si>
  <si>
    <t>Vosges</t>
  </si>
  <si>
    <t>Yonne</t>
  </si>
  <si>
    <t>Territoire de Belfort</t>
  </si>
  <si>
    <t>Essonne</t>
  </si>
  <si>
    <t>Hauts-de-Seine</t>
  </si>
  <si>
    <t>Seine-Saint-Denis</t>
  </si>
  <si>
    <t>Val-de-Marne</t>
  </si>
  <si>
    <t>Val-d'Oise</t>
  </si>
  <si>
    <t>Guadeloupe</t>
  </si>
  <si>
    <t>Martinique</t>
  </si>
  <si>
    <t>Guyane</t>
  </si>
  <si>
    <t xml:space="preserve"> Moins de 2,8</t>
  </si>
  <si>
    <t>La Réunion</t>
  </si>
  <si>
    <t>Mayotte</t>
  </si>
  <si>
    <t>Département</t>
  </si>
  <si>
    <t>Nombre moyen de victimes</t>
  </si>
  <si>
    <t>Numéro de département</t>
  </si>
  <si>
    <t>Lecture : en 2016, on comptait 23 300 escroqueries et infractions voisines sans victimes, dont 3 100 escroqueries et fraudes aux moyens de paiement 20 200 infractions voisines.</t>
  </si>
  <si>
    <t>27 300</t>
  </si>
  <si>
    <t>25 100</t>
  </si>
  <si>
    <t>22 000</t>
  </si>
  <si>
    <t>24 400</t>
  </si>
  <si>
    <t>23 500</t>
  </si>
  <si>
    <t>23 300</t>
  </si>
  <si>
    <t>Total escroqueries et infractions voisines</t>
  </si>
  <si>
    <t>23 600</t>
  </si>
  <si>
    <t>24 200</t>
  </si>
  <si>
    <t>22 500</t>
  </si>
  <si>
    <t>19 400</t>
  </si>
  <si>
    <t>21 500</t>
  </si>
  <si>
    <t>20 200</t>
  </si>
  <si>
    <t>Total infractions voisines des escroqueries</t>
  </si>
  <si>
    <t>200</t>
  </si>
  <si>
    <t>100</t>
  </si>
  <si>
    <t>1 200</t>
  </si>
  <si>
    <t>900</t>
  </si>
  <si>
    <t>1 300</t>
  </si>
  <si>
    <t>700</t>
  </si>
  <si>
    <t>1 100</t>
  </si>
  <si>
    <t>0</t>
  </si>
  <si>
    <t>19 600</t>
  </si>
  <si>
    <t>19 300</t>
  </si>
  <si>
    <t>15 600</t>
  </si>
  <si>
    <t>17 200</t>
  </si>
  <si>
    <t>16 100</t>
  </si>
  <si>
    <t>15 800</t>
  </si>
  <si>
    <t>1 500</t>
  </si>
  <si>
    <t>500</t>
  </si>
  <si>
    <t>400</t>
  </si>
  <si>
    <t>300</t>
  </si>
  <si>
    <t>3 000</t>
  </si>
  <si>
    <t>Escroqueries et fraudes aux moyens de paiement</t>
  </si>
  <si>
    <t>Nombre d'infractions sans victimes</t>
  </si>
  <si>
    <t>Source : SSMSI, bases statistiques des infractions et des victimes enregistrées par la police et la gendarmerie entre 2016 et 2023</t>
  </si>
  <si>
    <t>Nombre de victimes d'escroqueries et d'infractions voisines des escroqueries</t>
  </si>
  <si>
    <r>
      <rPr>
        <sz val="8"/>
        <color rgb="FF000000"/>
        <rFont val="Marianne"/>
        <family val="3"/>
      </rPr>
      <t>Lecture</t>
    </r>
    <r>
      <rPr>
        <b/>
        <sz val="8"/>
        <color rgb="FF000000"/>
        <rFont val="Marianne"/>
        <family val="3"/>
      </rPr>
      <t xml:space="preserve"> :</t>
    </r>
    <r>
      <rPr>
        <sz val="8"/>
        <color rgb="FF000000"/>
        <rFont val="Marianne"/>
        <family val="3"/>
      </rPr>
      <t xml:space="preserve"> dans le Gard (30), entre 2016 et 2023, on compte en moyenne entre 4,1 et 5,1 victimes enregistrées d’escroqueries et de fraudes aux moyens de paiement par an pour 1 000 habitants.</t>
    </r>
  </si>
  <si>
    <r>
      <rPr>
        <sz val="8"/>
        <color rgb="FF000000"/>
        <rFont val="Marianne"/>
        <family val="3"/>
      </rPr>
      <t>Champ</t>
    </r>
    <r>
      <rPr>
        <b/>
        <sz val="8"/>
        <color rgb="FF000000"/>
        <rFont val="Marianne"/>
        <family val="3"/>
      </rPr>
      <t xml:space="preserve"> :</t>
    </r>
    <r>
      <rPr>
        <sz val="8"/>
        <color rgb="FF000000"/>
        <rFont val="Marianne"/>
        <family val="3"/>
      </rPr>
      <t xml:space="preserve"> France.</t>
    </r>
  </si>
  <si>
    <t>Source : SSMSI, bases statistiques des victimes enregistrées par la police et la gendarmerie entre 2016 et 2023 (lieu de résidence de la victime) ; Insee, recensement de la population 2021.</t>
  </si>
  <si>
    <t>Proportion de femmes parmi les mis en cause pour escroqueries ou fraudes aux moyens de paiement (en %)</t>
  </si>
  <si>
    <t>Victimes d'escroqueries et de fraudes aux moyens de paiement en 2016</t>
  </si>
  <si>
    <t>Victimes d'escroqueries et de fraudes aux moyens de paiement en 2023</t>
  </si>
  <si>
    <t>Escroqueries ou fraudes aux moyens de paiement</t>
  </si>
  <si>
    <t>Infractions voisines des escroqueries</t>
  </si>
  <si>
    <t>Mis en cause pour escroqueries ou fraudes aux moyens de paiment en 2016</t>
  </si>
  <si>
    <t>Mis en cause pour escroqueries ou fraudes aux moyens de paiement en 2023</t>
  </si>
  <si>
    <t>216 800</t>
  </si>
  <si>
    <t>45 100</t>
  </si>
  <si>
    <t>336 900</t>
  </si>
  <si>
    <t>20 500</t>
  </si>
  <si>
    <t>394 800</t>
  </si>
  <si>
    <t>46 800</t>
  </si>
  <si>
    <t>2 900</t>
  </si>
  <si>
    <t>3 500</t>
  </si>
  <si>
    <t>23 800</t>
  </si>
  <si>
    <t>27 100</t>
  </si>
  <si>
    <t>Données de l'Interstat Analyse n°68</t>
  </si>
  <si>
    <t>Juillet 2024</t>
  </si>
  <si>
    <t>Lecture : en 2016, on dénombre 333 400 victimes d'escroqueries et infractions voisines, dont 250 900 victimes d'escroqueries et fraudes aux moyens de paiement et 82 500 victimes d'infractions voisines des escroqueries.</t>
  </si>
  <si>
    <t>Lecture : en 2016, on compte 34 100 victimes de falsifications et contrefaçons de chèques, et 216 800 victimes d'autres escroqueries et fraudes aux moyens de paiement.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</si>
</sst>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5" x14ac:knownFonts="1">
    <font>
      <sz val="11"/>
      <color rgb="FF000000"/>
      <name val="Calibri"/>
      <family val="2"/>
      <scheme val="minor"/>
    </font>
    <font>
      <b/>
      <sz val="11"/>
      <color rgb="FF334F9E"/>
      <name val="Marianne"/>
    </font>
    <font>
      <b/>
      <sz val="12"/>
      <color rgb="FF334F9E"/>
      <name val="Marianne"/>
    </font>
    <font>
      <b/>
      <sz val="11"/>
      <color rgb="FF000000"/>
      <name val="Calibri"/>
    </font>
    <font>
      <sz val="11"/>
      <color rgb="FF000000"/>
      <name val="Calibri"/>
    </font>
    <font>
      <sz val="8"/>
      <color rgb="FF000000"/>
      <name val="Marianne"/>
    </font>
    <font>
      <u/>
      <sz val="11"/>
      <color theme="10"/>
      <name val="Calibri"/>
    </font>
    <font>
      <sz val="11"/>
      <color rgb="FF000000"/>
      <name val="Calibri"/>
      <family val="2"/>
      <scheme val="minor"/>
    </font>
    <font>
      <b/>
      <sz val="11"/>
      <color rgb="FF000000"/>
      <name val="Calibri"/>
      <family val="2"/>
      <scheme val="minor"/>
    </font>
    <font>
      <sz val="11"/>
      <color rgb="FF000000"/>
      <name val="Calibri"/>
      <family val="2"/>
    </font>
    <font>
      <u/>
      <sz val="11"/>
      <color theme="10"/>
      <name val="Calibri"/>
      <family val="2"/>
      <scheme val="minor"/>
    </font>
    <font>
      <b/>
      <sz val="8"/>
      <color rgb="FF000000"/>
      <name val="Marianne"/>
      <family val="3"/>
    </font>
    <font>
      <sz val="8"/>
      <color rgb="FF000000"/>
      <name val="Marianne"/>
      <family val="3"/>
    </font>
    <font>
      <b/>
      <sz val="12"/>
      <color rgb="FF334F9E"/>
      <name val="Marianne"/>
      <family val="3"/>
    </font>
    <font>
      <b/>
      <sz val="11"/>
      <color rgb="FF000000"/>
      <name val="Calibri"/>
      <family val="2"/>
    </font>
  </fonts>
  <fills count="3">
    <fill>
      <patternFill patternType="none"/>
    </fill>
    <fill>
      <patternFill patternType="gray125"/>
    </fill>
    <fill>
      <patternFill patternType="solid">
        <fgColor rgb="FFFDF0C9"/>
      </patternFill>
    </fill>
  </fills>
  <borders count="7">
    <border>
      <left/>
      <right/>
      <top/>
      <bottom/>
      <diagonal/>
    </border>
    <border>
      <left/>
      <right/>
      <top style="double">
        <color rgb="FF000000"/>
      </top>
      <bottom style="thin">
        <color rgb="FF000000"/>
      </bottom>
      <diagonal/>
    </border>
    <border>
      <left/>
      <right/>
      <top style="double">
        <color rgb="FF000000"/>
      </top>
      <bottom/>
      <diagonal/>
    </border>
    <border>
      <left/>
      <right/>
      <top style="double">
        <color auto="1"/>
      </top>
      <bottom style="thin">
        <color auto="1"/>
      </bottom>
      <diagonal/>
    </border>
    <border>
      <left/>
      <right/>
      <top/>
      <bottom style="double">
        <color indexed="64"/>
      </bottom>
      <diagonal/>
    </border>
    <border>
      <left/>
      <right/>
      <top style="thin">
        <color indexed="64"/>
      </top>
      <bottom style="medium">
        <color indexed="64"/>
      </bottom>
      <diagonal/>
    </border>
    <border>
      <left/>
      <right/>
      <top/>
      <bottom style="double">
        <color rgb="FF000000"/>
      </bottom>
      <diagonal/>
    </border>
  </borders>
  <cellStyleXfs count="3">
    <xf numFmtId="0" fontId="0" fillId="0" borderId="0"/>
    <xf numFmtId="9" fontId="7" fillId="0" borderId="0" applyFont="0" applyFill="0" applyBorder="0" applyAlignment="0" applyProtection="0"/>
    <xf numFmtId="0" fontId="10" fillId="0" borderId="0" applyNumberFormat="0" applyFill="0" applyBorder="0" applyAlignment="0" applyProtection="0"/>
  </cellStyleXfs>
  <cellXfs count="34">
    <xf numFmtId="0" fontId="0" fillId="0" borderId="0" xfId="0"/>
    <xf numFmtId="0" fontId="1" fillId="2" borderId="0" xfId="0" applyFont="1" applyFill="1"/>
    <xf numFmtId="0" fontId="2" fillId="0" borderId="0" xfId="0" applyFont="1"/>
    <xf numFmtId="0" fontId="3" fillId="0" borderId="1" xfId="0" applyFont="1" applyBorder="1" applyAlignment="1">
      <alignment wrapText="1"/>
    </xf>
    <xf numFmtId="0" fontId="4" fillId="0" borderId="2" xfId="0" applyFont="1" applyBorder="1"/>
    <xf numFmtId="0" fontId="5" fillId="0" borderId="2" xfId="0" applyFont="1" applyBorder="1"/>
    <xf numFmtId="0" fontId="5" fillId="0" borderId="0" xfId="0" applyFont="1"/>
    <xf numFmtId="0" fontId="3" fillId="0" borderId="0" xfId="0" applyFont="1" applyAlignment="1">
      <alignment wrapText="1"/>
    </xf>
    <xf numFmtId="0" fontId="6" fillId="0" borderId="0" xfId="0" applyFont="1"/>
    <xf numFmtId="164" fontId="0" fillId="0" borderId="0" xfId="1" applyNumberFormat="1" applyFont="1"/>
    <xf numFmtId="0" fontId="3" fillId="0" borderId="1" xfId="0" applyFont="1" applyBorder="1" applyAlignment="1"/>
    <xf numFmtId="0" fontId="8" fillId="0" borderId="0" xfId="0" applyFont="1"/>
    <xf numFmtId="0" fontId="8" fillId="0" borderId="3" xfId="0" applyFont="1" applyBorder="1"/>
    <xf numFmtId="0" fontId="0" fillId="0" borderId="0" xfId="0" applyBorder="1"/>
    <xf numFmtId="0" fontId="8" fillId="0" borderId="4" xfId="0" applyFont="1" applyBorder="1"/>
    <xf numFmtId="0" fontId="0" fillId="0" borderId="4" xfId="0" applyBorder="1"/>
    <xf numFmtId="0" fontId="9" fillId="0" borderId="0" xfId="0" applyFont="1" applyAlignment="1">
      <alignment wrapText="1"/>
    </xf>
    <xf numFmtId="0" fontId="3" fillId="0" borderId="2" xfId="0" applyFont="1" applyBorder="1" applyAlignment="1">
      <alignment wrapText="1"/>
    </xf>
    <xf numFmtId="0" fontId="3" fillId="0" borderId="5" xfId="0" applyFont="1" applyBorder="1" applyAlignment="1">
      <alignment wrapText="1"/>
    </xf>
    <xf numFmtId="0" fontId="8" fillId="0" borderId="5" xfId="0" applyFont="1" applyBorder="1"/>
    <xf numFmtId="0" fontId="10" fillId="2" borderId="0" xfId="2" applyFill="1"/>
    <xf numFmtId="0" fontId="10" fillId="0" borderId="0" xfId="2"/>
    <xf numFmtId="0" fontId="11" fillId="0" borderId="0" xfId="0" applyFont="1"/>
    <xf numFmtId="0" fontId="11" fillId="0" borderId="0" xfId="0" applyFont="1" applyAlignment="1">
      <alignment horizontal="left" vertical="center"/>
    </xf>
    <xf numFmtId="0" fontId="12" fillId="0" borderId="0" xfId="0" applyFont="1"/>
    <xf numFmtId="0" fontId="13" fillId="0" borderId="0" xfId="0" applyFont="1"/>
    <xf numFmtId="0" fontId="3" fillId="0" borderId="1" xfId="0" applyFont="1" applyBorder="1" applyAlignment="1">
      <alignment horizontal="center" vertical="center" wrapText="1"/>
    </xf>
    <xf numFmtId="2" fontId="3" fillId="0" borderId="0" xfId="0" applyNumberFormat="1" applyFont="1" applyAlignment="1">
      <alignment wrapText="1"/>
    </xf>
    <xf numFmtId="3" fontId="0" fillId="0" borderId="0" xfId="0" applyNumberFormat="1"/>
    <xf numFmtId="0" fontId="14" fillId="0" borderId="0" xfId="0" applyFont="1" applyAlignment="1">
      <alignment wrapText="1"/>
    </xf>
    <xf numFmtId="0" fontId="14" fillId="0" borderId="1" xfId="0" applyFont="1" applyBorder="1" applyAlignment="1">
      <alignment wrapText="1"/>
    </xf>
    <xf numFmtId="0" fontId="8" fillId="0" borderId="6" xfId="0" applyFont="1" applyBorder="1"/>
    <xf numFmtId="49" fontId="0" fillId="0" borderId="0" xfId="0" applyNumberFormat="1"/>
    <xf numFmtId="1" fontId="0" fillId="0" borderId="0" xfId="0" applyNumberFormat="1"/>
  </cellXfs>
  <cellStyles count="3">
    <cellStyle name="Lien hypertexte" xfId="2" builtinId="8"/>
    <cellStyle name="Normal" xfId="0" builtinId="0"/>
    <cellStyle name="Pourcentage" xfId="1" builtinId="5"/>
  </cellStyles>
  <dxfs count="0"/>
  <tableStyles count="0" defaultTableStyle="TableStyleMedium2" defaultPivotStyle="PivotStyleLight16"/>
  <colors>
    <mruColors>
      <color rgb="FFC6C6C6"/>
      <color rgb="FF868686"/>
      <color rgb="FF688DC8"/>
      <color rgb="FF334F9E"/>
      <color rgb="FF3D69B1"/>
      <color rgb="FFAACA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'Figure-1'!$B$3</c:f>
              <c:strCache>
                <c:ptCount val="1"/>
                <c:pt idx="0">
                  <c:v>Victimes d'escroqueries et de fraudes aux moyens de paiement</c:v>
                </c:pt>
              </c:strCache>
            </c:strRef>
          </c:tx>
          <c:spPr>
            <a:ln w="28575" cap="rnd">
              <a:solidFill>
                <a:srgbClr val="3D69B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'Figure-1'!$A$4:$A$11</c:f>
              <c:strCache>
                <c:ptCount val="8"/>
                <c:pt idx="0">
                  <c:v>2016</c:v>
                </c:pt>
                <c:pt idx="1">
                  <c:v>2017</c:v>
                </c:pt>
                <c:pt idx="2">
                  <c:v>2018</c:v>
                </c:pt>
                <c:pt idx="3">
                  <c:v>2019</c:v>
                </c:pt>
                <c:pt idx="4">
                  <c:v>2020</c:v>
                </c:pt>
                <c:pt idx="5">
                  <c:v>2021</c:v>
                </c:pt>
                <c:pt idx="6">
                  <c:v>2022</c:v>
                </c:pt>
                <c:pt idx="7">
                  <c:v>2023</c:v>
                </c:pt>
              </c:strCache>
            </c:strRef>
          </c:cat>
          <c:val>
            <c:numRef>
              <c:f>'Figure-1'!$B$4:$B$11</c:f>
              <c:numCache>
                <c:formatCode>#,##0</c:formatCode>
                <c:ptCount val="8"/>
                <c:pt idx="0">
                  <c:v>250900</c:v>
                </c:pt>
                <c:pt idx="1">
                  <c:v>256400</c:v>
                </c:pt>
                <c:pt idx="2">
                  <c:v>260000</c:v>
                </c:pt>
                <c:pt idx="3">
                  <c:v>294600</c:v>
                </c:pt>
                <c:pt idx="4">
                  <c:v>307900</c:v>
                </c:pt>
                <c:pt idx="5">
                  <c:v>359500</c:v>
                </c:pt>
                <c:pt idx="6">
                  <c:v>389700</c:v>
                </c:pt>
                <c:pt idx="7">
                  <c:v>411700</c:v>
                </c:pt>
              </c:numCache>
            </c:numRef>
          </c:val>
          <c:smooth val="0"/>
          <c:extLst>
            <c:ext xmlns:c16="http://schemas.microsoft.com/office/drawing/2014/chart" uri="{C3380CC4-5D6E-409C-BE32-E72D297353CC}">
              <c16:uniqueId val="{00000000-8121-4A41-BD29-FFB6B3F63051}"/>
            </c:ext>
          </c:extLst>
        </c:ser>
        <c:ser>
          <c:idx val="1"/>
          <c:order val="1"/>
          <c:tx>
            <c:strRef>
              <c:f>'Figure-1'!$C$3</c:f>
              <c:strCache>
                <c:ptCount val="1"/>
                <c:pt idx="0">
                  <c:v>Victimes d'infractions voisines des escroqueries</c:v>
                </c:pt>
              </c:strCache>
            </c:strRef>
          </c:tx>
          <c:spPr>
            <a:ln w="28575" cap="rnd">
              <a:solidFill>
                <a:srgbClr val="C6C6C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'Figure-1'!$A$4:$A$11</c:f>
              <c:strCache>
                <c:ptCount val="8"/>
                <c:pt idx="0">
                  <c:v>2016</c:v>
                </c:pt>
                <c:pt idx="1">
                  <c:v>2017</c:v>
                </c:pt>
                <c:pt idx="2">
                  <c:v>2018</c:v>
                </c:pt>
                <c:pt idx="3">
                  <c:v>2019</c:v>
                </c:pt>
                <c:pt idx="4">
                  <c:v>2020</c:v>
                </c:pt>
                <c:pt idx="5">
                  <c:v>2021</c:v>
                </c:pt>
                <c:pt idx="6">
                  <c:v>2022</c:v>
                </c:pt>
                <c:pt idx="7">
                  <c:v>2023</c:v>
                </c:pt>
              </c:strCache>
            </c:strRef>
          </c:cat>
          <c:val>
            <c:numRef>
              <c:f>'Figure-1'!$C$4:$C$11</c:f>
              <c:numCache>
                <c:formatCode>#,##0</c:formatCode>
                <c:ptCount val="8"/>
                <c:pt idx="0">
                  <c:v>82500</c:v>
                </c:pt>
                <c:pt idx="1">
                  <c:v>84900</c:v>
                </c:pt>
                <c:pt idx="2">
                  <c:v>85700</c:v>
                </c:pt>
                <c:pt idx="3">
                  <c:v>88800</c:v>
                </c:pt>
                <c:pt idx="4">
                  <c:v>75600</c:v>
                </c:pt>
                <c:pt idx="5">
                  <c:v>79100</c:v>
                </c:pt>
                <c:pt idx="6">
                  <c:v>83000</c:v>
                </c:pt>
                <c:pt idx="7">
                  <c:v>92900</c:v>
                </c:pt>
              </c:numCache>
            </c:numRef>
          </c:val>
          <c:smooth val="0"/>
          <c:extLst>
            <c:ext xmlns:c16="http://schemas.microsoft.com/office/drawing/2014/chart" uri="{C3380CC4-5D6E-409C-BE32-E72D297353CC}">
              <c16:uniqueId val="{00000001-8121-4A41-BD29-FFB6B3F63051}"/>
            </c:ext>
          </c:extLst>
        </c:ser>
        <c:ser>
          <c:idx val="2"/>
          <c:order val="2"/>
          <c:tx>
            <c:strRef>
              <c:f>'Figure-1'!$D$3</c:f>
              <c:strCache>
                <c:ptCount val="1"/>
                <c:pt idx="0">
                  <c:v>Total</c:v>
                </c:pt>
              </c:strCache>
            </c:strRef>
          </c:tx>
          <c:spPr>
            <a:ln w="28575" cap="rnd">
              <a:solidFill>
                <a:srgbClr val="334F9E"/>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'Figure-1'!$A$4:$A$11</c:f>
              <c:strCache>
                <c:ptCount val="8"/>
                <c:pt idx="0">
                  <c:v>2016</c:v>
                </c:pt>
                <c:pt idx="1">
                  <c:v>2017</c:v>
                </c:pt>
                <c:pt idx="2">
                  <c:v>2018</c:v>
                </c:pt>
                <c:pt idx="3">
                  <c:v>2019</c:v>
                </c:pt>
                <c:pt idx="4">
                  <c:v>2020</c:v>
                </c:pt>
                <c:pt idx="5">
                  <c:v>2021</c:v>
                </c:pt>
                <c:pt idx="6">
                  <c:v>2022</c:v>
                </c:pt>
                <c:pt idx="7">
                  <c:v>2023</c:v>
                </c:pt>
              </c:strCache>
            </c:strRef>
          </c:cat>
          <c:val>
            <c:numRef>
              <c:f>'Figure-1'!$D$4:$D$11</c:f>
              <c:numCache>
                <c:formatCode>#,##0</c:formatCode>
                <c:ptCount val="8"/>
                <c:pt idx="0">
                  <c:v>333400</c:v>
                </c:pt>
                <c:pt idx="1">
                  <c:v>341300</c:v>
                </c:pt>
                <c:pt idx="2">
                  <c:v>345700</c:v>
                </c:pt>
                <c:pt idx="3">
                  <c:v>383400</c:v>
                </c:pt>
                <c:pt idx="4">
                  <c:v>383500</c:v>
                </c:pt>
                <c:pt idx="5">
                  <c:v>438600</c:v>
                </c:pt>
                <c:pt idx="6">
                  <c:v>472800</c:v>
                </c:pt>
                <c:pt idx="7">
                  <c:v>504500</c:v>
                </c:pt>
              </c:numCache>
            </c:numRef>
          </c:val>
          <c:smooth val="0"/>
          <c:extLst>
            <c:ext xmlns:c16="http://schemas.microsoft.com/office/drawing/2014/chart" uri="{C3380CC4-5D6E-409C-BE32-E72D297353CC}">
              <c16:uniqueId val="{00000002-8121-4A41-BD29-FFB6B3F63051}"/>
            </c:ext>
          </c:extLst>
        </c:ser>
        <c:dLbls>
          <c:showLegendKey val="0"/>
          <c:showVal val="0"/>
          <c:showCatName val="0"/>
          <c:showSerName val="0"/>
          <c:showPercent val="0"/>
          <c:showBubbleSize val="0"/>
        </c:dLbls>
        <c:smooth val="0"/>
        <c:axId val="2016118976"/>
        <c:axId val="2016121152"/>
      </c:lineChart>
      <c:catAx>
        <c:axId val="201611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6121152"/>
        <c:crosses val="autoZero"/>
        <c:auto val="1"/>
        <c:lblAlgn val="ctr"/>
        <c:lblOffset val="100"/>
        <c:noMultiLvlLbl val="0"/>
      </c:catAx>
      <c:valAx>
        <c:axId val="2016121152"/>
        <c:scaling>
          <c:orientation val="minMax"/>
          <c:max val="600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6118976"/>
        <c:crosses val="autoZero"/>
        <c:crossBetween val="between"/>
        <c:majorUnit val="10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'Figure-3'!$B$3</c:f>
              <c:strCache>
                <c:ptCount val="1"/>
                <c:pt idx="0">
                  <c:v>Proportion de femmes (en %)</c:v>
                </c:pt>
              </c:strCache>
            </c:strRef>
          </c:tx>
          <c:spPr>
            <a:ln w="28575" cap="rnd">
              <a:solidFill>
                <a:srgbClr val="334F9E"/>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'Figure-3'!$A$4:$A$11</c:f>
              <c:strCache>
                <c:ptCount val="8"/>
                <c:pt idx="0">
                  <c:v>2016</c:v>
                </c:pt>
                <c:pt idx="1">
                  <c:v>2017</c:v>
                </c:pt>
                <c:pt idx="2">
                  <c:v>2018</c:v>
                </c:pt>
                <c:pt idx="3">
                  <c:v>2019</c:v>
                </c:pt>
                <c:pt idx="4">
                  <c:v>2020</c:v>
                </c:pt>
                <c:pt idx="5">
                  <c:v>2021</c:v>
                </c:pt>
                <c:pt idx="6">
                  <c:v>2022</c:v>
                </c:pt>
                <c:pt idx="7">
                  <c:v>2023</c:v>
                </c:pt>
              </c:strCache>
            </c:strRef>
          </c:cat>
          <c:val>
            <c:numRef>
              <c:f>'Figure-3'!$B$4:$B$11</c:f>
              <c:numCache>
                <c:formatCode>General</c:formatCode>
                <c:ptCount val="8"/>
                <c:pt idx="0">
                  <c:v>47.3</c:v>
                </c:pt>
                <c:pt idx="1">
                  <c:v>47.5</c:v>
                </c:pt>
                <c:pt idx="2">
                  <c:v>47.2</c:v>
                </c:pt>
                <c:pt idx="3">
                  <c:v>47.7</c:v>
                </c:pt>
                <c:pt idx="4">
                  <c:v>48.4</c:v>
                </c:pt>
                <c:pt idx="5">
                  <c:v>49.5</c:v>
                </c:pt>
                <c:pt idx="6">
                  <c:v>49.3</c:v>
                </c:pt>
                <c:pt idx="7">
                  <c:v>49.3</c:v>
                </c:pt>
              </c:numCache>
            </c:numRef>
          </c:val>
          <c:smooth val="0"/>
          <c:extLst>
            <c:ext xmlns:c16="http://schemas.microsoft.com/office/drawing/2014/chart" uri="{C3380CC4-5D6E-409C-BE32-E72D297353CC}">
              <c16:uniqueId val="{00000000-176B-4977-85E4-F5015530681F}"/>
            </c:ext>
          </c:extLst>
        </c:ser>
        <c:dLbls>
          <c:showLegendKey val="0"/>
          <c:showVal val="0"/>
          <c:showCatName val="0"/>
          <c:showSerName val="0"/>
          <c:showPercent val="0"/>
          <c:showBubbleSize val="0"/>
        </c:dLbls>
        <c:smooth val="0"/>
        <c:axId val="2016109184"/>
        <c:axId val="2016108096"/>
      </c:lineChart>
      <c:catAx>
        <c:axId val="201610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6108096"/>
        <c:crosses val="autoZero"/>
        <c:auto val="1"/>
        <c:lblAlgn val="ctr"/>
        <c:lblOffset val="100"/>
        <c:noMultiLvlLbl val="0"/>
      </c:catAx>
      <c:valAx>
        <c:axId val="2016108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6109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'Figure-4'!$A$4</c:f>
              <c:strCache>
                <c:ptCount val="1"/>
                <c:pt idx="0">
                  <c:v>Victimes d'escroqueries et de fraudes aux moyens de paiement en 2016</c:v>
                </c:pt>
              </c:strCache>
            </c:strRef>
          </c:tx>
          <c:spPr>
            <a:solidFill>
              <a:srgbClr val="334F9E"/>
            </a:solidFill>
            <a:ln>
              <a:noFill/>
            </a:ln>
            <a:effectLst/>
          </c:spPr>
          <c:invertIfNegative val="0"/>
          <c:cat>
            <c:strRef>
              <c:f>'Figure-4'!$B$3:$I$3</c:f>
              <c:strCache>
                <c:ptCount val="8"/>
                <c:pt idx="0">
                  <c:v>&lt; 15</c:v>
                </c:pt>
                <c:pt idx="1">
                  <c:v>15-24</c:v>
                </c:pt>
                <c:pt idx="2">
                  <c:v>25-34</c:v>
                </c:pt>
                <c:pt idx="3">
                  <c:v>35-44</c:v>
                </c:pt>
                <c:pt idx="4">
                  <c:v>45-54</c:v>
                </c:pt>
                <c:pt idx="5">
                  <c:v>55-64</c:v>
                </c:pt>
                <c:pt idx="6">
                  <c:v>65-74</c:v>
                </c:pt>
                <c:pt idx="7">
                  <c:v>75 ou +</c:v>
                </c:pt>
              </c:strCache>
            </c:strRef>
          </c:cat>
          <c:val>
            <c:numRef>
              <c:f>'Figure-4'!$B$4:$I$4</c:f>
              <c:numCache>
                <c:formatCode>General</c:formatCode>
                <c:ptCount val="8"/>
                <c:pt idx="0">
                  <c:v>0</c:v>
                </c:pt>
                <c:pt idx="1">
                  <c:v>14</c:v>
                </c:pt>
                <c:pt idx="2">
                  <c:v>19</c:v>
                </c:pt>
                <c:pt idx="3">
                  <c:v>18</c:v>
                </c:pt>
                <c:pt idx="4">
                  <c:v>17</c:v>
                </c:pt>
                <c:pt idx="5">
                  <c:v>13</c:v>
                </c:pt>
                <c:pt idx="6">
                  <c:v>10</c:v>
                </c:pt>
                <c:pt idx="7">
                  <c:v>9</c:v>
                </c:pt>
              </c:numCache>
            </c:numRef>
          </c:val>
          <c:extLst>
            <c:ext xmlns:c16="http://schemas.microsoft.com/office/drawing/2014/chart" uri="{C3380CC4-5D6E-409C-BE32-E72D297353CC}">
              <c16:uniqueId val="{00000000-2143-49BE-B2AB-AFE087BA38EA}"/>
            </c:ext>
          </c:extLst>
        </c:ser>
        <c:ser>
          <c:idx val="1"/>
          <c:order val="1"/>
          <c:tx>
            <c:strRef>
              <c:f>'Figure-4'!$A$5</c:f>
              <c:strCache>
                <c:ptCount val="1"/>
                <c:pt idx="0">
                  <c:v>Victimes d'escroqueries et de fraudes aux moyens de paiement en 2023</c:v>
                </c:pt>
              </c:strCache>
            </c:strRef>
          </c:tx>
          <c:spPr>
            <a:solidFill>
              <a:srgbClr val="688DC8"/>
            </a:solidFill>
            <a:ln>
              <a:noFill/>
            </a:ln>
            <a:effectLst/>
          </c:spPr>
          <c:invertIfNegative val="0"/>
          <c:cat>
            <c:strRef>
              <c:f>'Figure-4'!$B$3:$I$3</c:f>
              <c:strCache>
                <c:ptCount val="8"/>
                <c:pt idx="0">
                  <c:v>&lt; 15</c:v>
                </c:pt>
                <c:pt idx="1">
                  <c:v>15-24</c:v>
                </c:pt>
                <c:pt idx="2">
                  <c:v>25-34</c:v>
                </c:pt>
                <c:pt idx="3">
                  <c:v>35-44</c:v>
                </c:pt>
                <c:pt idx="4">
                  <c:v>45-54</c:v>
                </c:pt>
                <c:pt idx="5">
                  <c:v>55-64</c:v>
                </c:pt>
                <c:pt idx="6">
                  <c:v>65-74</c:v>
                </c:pt>
                <c:pt idx="7">
                  <c:v>75 ou +</c:v>
                </c:pt>
              </c:strCache>
            </c:strRef>
          </c:cat>
          <c:val>
            <c:numRef>
              <c:f>'Figure-4'!$B$5:$I$5</c:f>
              <c:numCache>
                <c:formatCode>General</c:formatCode>
                <c:ptCount val="8"/>
                <c:pt idx="0">
                  <c:v>0</c:v>
                </c:pt>
                <c:pt idx="1">
                  <c:v>14</c:v>
                </c:pt>
                <c:pt idx="2">
                  <c:v>17</c:v>
                </c:pt>
                <c:pt idx="3">
                  <c:v>16</c:v>
                </c:pt>
                <c:pt idx="4">
                  <c:v>16</c:v>
                </c:pt>
                <c:pt idx="5">
                  <c:v>14</c:v>
                </c:pt>
                <c:pt idx="6">
                  <c:v>12</c:v>
                </c:pt>
                <c:pt idx="7">
                  <c:v>11</c:v>
                </c:pt>
              </c:numCache>
            </c:numRef>
          </c:val>
          <c:extLst>
            <c:ext xmlns:c16="http://schemas.microsoft.com/office/drawing/2014/chart" uri="{C3380CC4-5D6E-409C-BE32-E72D297353CC}">
              <c16:uniqueId val="{00000001-2143-49BE-B2AB-AFE087BA38EA}"/>
            </c:ext>
          </c:extLst>
        </c:ser>
        <c:ser>
          <c:idx val="2"/>
          <c:order val="2"/>
          <c:tx>
            <c:strRef>
              <c:f>'Figure-4'!$A$6</c:f>
              <c:strCache>
                <c:ptCount val="1"/>
                <c:pt idx="0">
                  <c:v>Ensemble de la population en 2023</c:v>
                </c:pt>
              </c:strCache>
            </c:strRef>
          </c:tx>
          <c:spPr>
            <a:solidFill>
              <a:srgbClr val="C6C6C6"/>
            </a:solidFill>
            <a:ln>
              <a:noFill/>
            </a:ln>
            <a:effectLst/>
          </c:spPr>
          <c:invertIfNegative val="0"/>
          <c:cat>
            <c:strRef>
              <c:f>'Figure-4'!$B$3:$I$3</c:f>
              <c:strCache>
                <c:ptCount val="8"/>
                <c:pt idx="0">
                  <c:v>&lt; 15</c:v>
                </c:pt>
                <c:pt idx="1">
                  <c:v>15-24</c:v>
                </c:pt>
                <c:pt idx="2">
                  <c:v>25-34</c:v>
                </c:pt>
                <c:pt idx="3">
                  <c:v>35-44</c:v>
                </c:pt>
                <c:pt idx="4">
                  <c:v>45-54</c:v>
                </c:pt>
                <c:pt idx="5">
                  <c:v>55-64</c:v>
                </c:pt>
                <c:pt idx="6">
                  <c:v>65-74</c:v>
                </c:pt>
                <c:pt idx="7">
                  <c:v>75 ou +</c:v>
                </c:pt>
              </c:strCache>
            </c:strRef>
          </c:cat>
          <c:val>
            <c:numRef>
              <c:f>'Figure-4'!$B$6:$I$6</c:f>
              <c:numCache>
                <c:formatCode>General</c:formatCode>
                <c:ptCount val="8"/>
                <c:pt idx="0">
                  <c:v>17</c:v>
                </c:pt>
                <c:pt idx="1">
                  <c:v>12</c:v>
                </c:pt>
                <c:pt idx="2">
                  <c:v>11</c:v>
                </c:pt>
                <c:pt idx="3">
                  <c:v>13</c:v>
                </c:pt>
                <c:pt idx="4">
                  <c:v>13</c:v>
                </c:pt>
                <c:pt idx="5">
                  <c:v>13</c:v>
                </c:pt>
                <c:pt idx="6">
                  <c:v>11</c:v>
                </c:pt>
                <c:pt idx="7">
                  <c:v>10</c:v>
                </c:pt>
              </c:numCache>
            </c:numRef>
          </c:val>
          <c:extLst>
            <c:ext xmlns:c16="http://schemas.microsoft.com/office/drawing/2014/chart" uri="{C3380CC4-5D6E-409C-BE32-E72D297353CC}">
              <c16:uniqueId val="{00000002-2143-49BE-B2AB-AFE087BA38EA}"/>
            </c:ext>
          </c:extLst>
        </c:ser>
        <c:dLbls>
          <c:showLegendKey val="0"/>
          <c:showVal val="0"/>
          <c:showCatName val="0"/>
          <c:showSerName val="0"/>
          <c:showPercent val="0"/>
          <c:showBubbleSize val="0"/>
        </c:dLbls>
        <c:gapWidth val="219"/>
        <c:overlap val="-27"/>
        <c:axId val="2016110272"/>
        <c:axId val="2016112448"/>
      </c:barChart>
      <c:catAx>
        <c:axId val="201611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6112448"/>
        <c:crosses val="autoZero"/>
        <c:auto val="1"/>
        <c:lblAlgn val="ctr"/>
        <c:lblOffset val="100"/>
        <c:noMultiLvlLbl val="0"/>
      </c:catAx>
      <c:valAx>
        <c:axId val="2016112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6110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'Figure-5'!$B$3</c:f>
              <c:strCache>
                <c:ptCount val="1"/>
                <c:pt idx="0">
                  <c:v>Proportion de personnes morales parmi les victimes d'escroqueries et de fraudes aux moyens de paiement (en %)</c:v>
                </c:pt>
              </c:strCache>
            </c:strRef>
          </c:tx>
          <c:spPr>
            <a:ln w="28575" cap="rnd">
              <a:solidFill>
                <a:srgbClr val="334F9E"/>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'Figure-5'!$A$4:$A$11</c:f>
              <c:strCache>
                <c:ptCount val="8"/>
                <c:pt idx="0">
                  <c:v>2016</c:v>
                </c:pt>
                <c:pt idx="1">
                  <c:v>2017</c:v>
                </c:pt>
                <c:pt idx="2">
                  <c:v>2018</c:v>
                </c:pt>
                <c:pt idx="3">
                  <c:v>2019</c:v>
                </c:pt>
                <c:pt idx="4">
                  <c:v>2020</c:v>
                </c:pt>
                <c:pt idx="5">
                  <c:v>2021</c:v>
                </c:pt>
                <c:pt idx="6">
                  <c:v>2022</c:v>
                </c:pt>
                <c:pt idx="7">
                  <c:v>2023</c:v>
                </c:pt>
              </c:strCache>
            </c:strRef>
          </c:cat>
          <c:val>
            <c:numRef>
              <c:f>'Figure-5'!$B$4:$B$11</c:f>
              <c:numCache>
                <c:formatCode>General</c:formatCode>
                <c:ptCount val="8"/>
                <c:pt idx="0">
                  <c:v>16.100000000000001</c:v>
                </c:pt>
                <c:pt idx="1">
                  <c:v>14.9</c:v>
                </c:pt>
                <c:pt idx="2">
                  <c:v>14.6</c:v>
                </c:pt>
                <c:pt idx="3">
                  <c:v>12.8</c:v>
                </c:pt>
                <c:pt idx="4">
                  <c:v>10.5</c:v>
                </c:pt>
                <c:pt idx="5">
                  <c:v>9.3000000000000007</c:v>
                </c:pt>
                <c:pt idx="6">
                  <c:v>9.1</c:v>
                </c:pt>
                <c:pt idx="7">
                  <c:v>8.6999999999999993</c:v>
                </c:pt>
              </c:numCache>
            </c:numRef>
          </c:val>
          <c:smooth val="0"/>
          <c:extLst>
            <c:ext xmlns:c16="http://schemas.microsoft.com/office/drawing/2014/chart" uri="{C3380CC4-5D6E-409C-BE32-E72D297353CC}">
              <c16:uniqueId val="{00000000-8BCC-4877-B5A5-B4F37C6B9424}"/>
            </c:ext>
          </c:extLst>
        </c:ser>
        <c:dLbls>
          <c:dLblPos val="b"/>
          <c:showLegendKey val="0"/>
          <c:showVal val="1"/>
          <c:showCatName val="0"/>
          <c:showSerName val="0"/>
          <c:showPercent val="0"/>
          <c:showBubbleSize val="0"/>
        </c:dLbls>
        <c:smooth val="0"/>
        <c:axId val="2016122240"/>
        <c:axId val="2016122784"/>
      </c:lineChart>
      <c:catAx>
        <c:axId val="201612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6122784"/>
        <c:crosses val="autoZero"/>
        <c:auto val="1"/>
        <c:lblAlgn val="ctr"/>
        <c:lblOffset val="100"/>
        <c:noMultiLvlLbl val="0"/>
      </c:catAx>
      <c:valAx>
        <c:axId val="20161227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6122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'Figure-7'!$B$3</c:f>
              <c:strCache>
                <c:ptCount val="1"/>
                <c:pt idx="0">
                  <c:v>Escroqueries ou fraudes aux moyens de paiement</c:v>
                </c:pt>
              </c:strCache>
            </c:strRef>
          </c:tx>
          <c:spPr>
            <a:ln w="28575" cap="rnd">
              <a:solidFill>
                <a:srgbClr val="C6C6C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'Figure-7'!$A$4:$A$11</c:f>
              <c:strCache>
                <c:ptCount val="8"/>
                <c:pt idx="0">
                  <c:v>2016</c:v>
                </c:pt>
                <c:pt idx="1">
                  <c:v>2017</c:v>
                </c:pt>
                <c:pt idx="2">
                  <c:v>2018</c:v>
                </c:pt>
                <c:pt idx="3">
                  <c:v>2019</c:v>
                </c:pt>
                <c:pt idx="4">
                  <c:v>2020</c:v>
                </c:pt>
                <c:pt idx="5">
                  <c:v>2021</c:v>
                </c:pt>
                <c:pt idx="6">
                  <c:v>2022</c:v>
                </c:pt>
                <c:pt idx="7">
                  <c:v>2023</c:v>
                </c:pt>
              </c:strCache>
            </c:strRef>
          </c:cat>
          <c:val>
            <c:numRef>
              <c:f>'Figure-7'!$B$4:$B$11</c:f>
              <c:numCache>
                <c:formatCode>#,##0</c:formatCode>
                <c:ptCount val="8"/>
                <c:pt idx="0">
                  <c:v>64700</c:v>
                </c:pt>
                <c:pt idx="1">
                  <c:v>65200</c:v>
                </c:pt>
                <c:pt idx="2">
                  <c:v>61800</c:v>
                </c:pt>
                <c:pt idx="3">
                  <c:v>61500</c:v>
                </c:pt>
                <c:pt idx="4">
                  <c:v>53400</c:v>
                </c:pt>
                <c:pt idx="5">
                  <c:v>56800</c:v>
                </c:pt>
                <c:pt idx="6">
                  <c:v>51700</c:v>
                </c:pt>
                <c:pt idx="7">
                  <c:v>51100</c:v>
                </c:pt>
              </c:numCache>
            </c:numRef>
          </c:val>
          <c:smooth val="0"/>
          <c:extLst>
            <c:ext xmlns:c16="http://schemas.microsoft.com/office/drawing/2014/chart" uri="{C3380CC4-5D6E-409C-BE32-E72D297353CC}">
              <c16:uniqueId val="{00000000-7E5C-49A6-9345-2AE3CA413E72}"/>
            </c:ext>
          </c:extLst>
        </c:ser>
        <c:ser>
          <c:idx val="1"/>
          <c:order val="1"/>
          <c:tx>
            <c:strRef>
              <c:f>'Figure-7'!$C$3</c:f>
              <c:strCache>
                <c:ptCount val="1"/>
                <c:pt idx="0">
                  <c:v>Infractions voisines des escroqueries</c:v>
                </c:pt>
              </c:strCache>
            </c:strRef>
          </c:tx>
          <c:spPr>
            <a:ln w="28575" cap="rnd">
              <a:solidFill>
                <a:srgbClr val="688DC8"/>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'Figure-7'!$A$4:$A$11</c:f>
              <c:strCache>
                <c:ptCount val="8"/>
                <c:pt idx="0">
                  <c:v>2016</c:v>
                </c:pt>
                <c:pt idx="1">
                  <c:v>2017</c:v>
                </c:pt>
                <c:pt idx="2">
                  <c:v>2018</c:v>
                </c:pt>
                <c:pt idx="3">
                  <c:v>2019</c:v>
                </c:pt>
                <c:pt idx="4">
                  <c:v>2020</c:v>
                </c:pt>
                <c:pt idx="5">
                  <c:v>2021</c:v>
                </c:pt>
                <c:pt idx="6">
                  <c:v>2022</c:v>
                </c:pt>
                <c:pt idx="7">
                  <c:v>2023</c:v>
                </c:pt>
              </c:strCache>
            </c:strRef>
          </c:cat>
          <c:val>
            <c:numRef>
              <c:f>'Figure-7'!$C$4:$C$11</c:f>
              <c:numCache>
                <c:formatCode>#,##0</c:formatCode>
                <c:ptCount val="8"/>
                <c:pt idx="0">
                  <c:v>72000</c:v>
                </c:pt>
                <c:pt idx="1">
                  <c:v>74300</c:v>
                </c:pt>
                <c:pt idx="2">
                  <c:v>74400</c:v>
                </c:pt>
                <c:pt idx="3">
                  <c:v>74500</c:v>
                </c:pt>
                <c:pt idx="4">
                  <c:v>63500</c:v>
                </c:pt>
                <c:pt idx="5">
                  <c:v>67800</c:v>
                </c:pt>
                <c:pt idx="6">
                  <c:v>64600</c:v>
                </c:pt>
                <c:pt idx="7">
                  <c:v>65300</c:v>
                </c:pt>
              </c:numCache>
            </c:numRef>
          </c:val>
          <c:smooth val="0"/>
          <c:extLst>
            <c:ext xmlns:c16="http://schemas.microsoft.com/office/drawing/2014/chart" uri="{C3380CC4-5D6E-409C-BE32-E72D297353CC}">
              <c16:uniqueId val="{00000001-7E5C-49A6-9345-2AE3CA413E72}"/>
            </c:ext>
          </c:extLst>
        </c:ser>
        <c:ser>
          <c:idx val="2"/>
          <c:order val="2"/>
          <c:tx>
            <c:strRef>
              <c:f>'Figure-7'!$D$3</c:f>
              <c:strCache>
                <c:ptCount val="1"/>
                <c:pt idx="0">
                  <c:v>Total</c:v>
                </c:pt>
              </c:strCache>
            </c:strRef>
          </c:tx>
          <c:spPr>
            <a:ln w="28575" cap="rnd">
              <a:solidFill>
                <a:srgbClr val="334F9E"/>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'Figure-7'!$A$4:$A$11</c:f>
              <c:strCache>
                <c:ptCount val="8"/>
                <c:pt idx="0">
                  <c:v>2016</c:v>
                </c:pt>
                <c:pt idx="1">
                  <c:v>2017</c:v>
                </c:pt>
                <c:pt idx="2">
                  <c:v>2018</c:v>
                </c:pt>
                <c:pt idx="3">
                  <c:v>2019</c:v>
                </c:pt>
                <c:pt idx="4">
                  <c:v>2020</c:v>
                </c:pt>
                <c:pt idx="5">
                  <c:v>2021</c:v>
                </c:pt>
                <c:pt idx="6">
                  <c:v>2022</c:v>
                </c:pt>
                <c:pt idx="7">
                  <c:v>2023</c:v>
                </c:pt>
              </c:strCache>
            </c:strRef>
          </c:cat>
          <c:val>
            <c:numRef>
              <c:f>'Figure-7'!$D$4:$D$11</c:f>
              <c:numCache>
                <c:formatCode>#,##0</c:formatCode>
                <c:ptCount val="8"/>
                <c:pt idx="0">
                  <c:v>136700</c:v>
                </c:pt>
                <c:pt idx="1">
                  <c:v>139600</c:v>
                </c:pt>
                <c:pt idx="2">
                  <c:v>136200</c:v>
                </c:pt>
                <c:pt idx="3">
                  <c:v>136000</c:v>
                </c:pt>
                <c:pt idx="4">
                  <c:v>116900</c:v>
                </c:pt>
                <c:pt idx="5">
                  <c:v>124600</c:v>
                </c:pt>
                <c:pt idx="6">
                  <c:v>116300</c:v>
                </c:pt>
                <c:pt idx="7">
                  <c:v>116400</c:v>
                </c:pt>
              </c:numCache>
            </c:numRef>
          </c:val>
          <c:smooth val="0"/>
          <c:extLst>
            <c:ext xmlns:c16="http://schemas.microsoft.com/office/drawing/2014/chart" uri="{C3380CC4-5D6E-409C-BE32-E72D297353CC}">
              <c16:uniqueId val="{00000002-7E5C-49A6-9345-2AE3CA413E72}"/>
            </c:ext>
          </c:extLst>
        </c:ser>
        <c:dLbls>
          <c:showLegendKey val="0"/>
          <c:showVal val="0"/>
          <c:showCatName val="0"/>
          <c:showSerName val="0"/>
          <c:showPercent val="0"/>
          <c:showBubbleSize val="0"/>
        </c:dLbls>
        <c:smooth val="0"/>
        <c:axId val="2016107552"/>
        <c:axId val="1846453760"/>
      </c:lineChart>
      <c:catAx>
        <c:axId val="201610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46453760"/>
        <c:crosses val="autoZero"/>
        <c:auto val="1"/>
        <c:lblAlgn val="ctr"/>
        <c:lblOffset val="100"/>
        <c:noMultiLvlLbl val="0"/>
      </c:catAx>
      <c:valAx>
        <c:axId val="1846453760"/>
        <c:scaling>
          <c:orientation val="minMax"/>
          <c:max val="150000"/>
          <c:min val="4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6107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'Figure-8'!$B$3</c:f>
              <c:strCache>
                <c:ptCount val="1"/>
                <c:pt idx="0">
                  <c:v>Proportion de femmes (en %)</c:v>
                </c:pt>
              </c:strCache>
            </c:strRef>
          </c:tx>
          <c:spPr>
            <a:ln w="28575" cap="rnd">
              <a:solidFill>
                <a:srgbClr val="334F9E"/>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'Figure-8'!$A$4:$A$11</c:f>
              <c:strCache>
                <c:ptCount val="8"/>
                <c:pt idx="0">
                  <c:v>2016</c:v>
                </c:pt>
                <c:pt idx="1">
                  <c:v>2017</c:v>
                </c:pt>
                <c:pt idx="2">
                  <c:v>2018</c:v>
                </c:pt>
                <c:pt idx="3">
                  <c:v>2019</c:v>
                </c:pt>
                <c:pt idx="4">
                  <c:v>2020</c:v>
                </c:pt>
                <c:pt idx="5">
                  <c:v>2021</c:v>
                </c:pt>
                <c:pt idx="6">
                  <c:v>2022</c:v>
                </c:pt>
                <c:pt idx="7">
                  <c:v>2023</c:v>
                </c:pt>
              </c:strCache>
            </c:strRef>
          </c:cat>
          <c:val>
            <c:numRef>
              <c:f>'Figure-8'!$B$4:$B$11</c:f>
              <c:numCache>
                <c:formatCode>General</c:formatCode>
                <c:ptCount val="8"/>
                <c:pt idx="0">
                  <c:v>31.5</c:v>
                </c:pt>
                <c:pt idx="1">
                  <c:v>30.5</c:v>
                </c:pt>
                <c:pt idx="2">
                  <c:v>31.5</c:v>
                </c:pt>
                <c:pt idx="3">
                  <c:v>29.1</c:v>
                </c:pt>
                <c:pt idx="4">
                  <c:v>29.9</c:v>
                </c:pt>
                <c:pt idx="5">
                  <c:v>29.6</c:v>
                </c:pt>
                <c:pt idx="6">
                  <c:v>26</c:v>
                </c:pt>
                <c:pt idx="7">
                  <c:v>26.9</c:v>
                </c:pt>
              </c:numCache>
            </c:numRef>
          </c:val>
          <c:smooth val="0"/>
          <c:extLst>
            <c:ext xmlns:c16="http://schemas.microsoft.com/office/drawing/2014/chart" uri="{C3380CC4-5D6E-409C-BE32-E72D297353CC}">
              <c16:uniqueId val="{00000000-F69F-4D2F-BE02-76BE9A83859C}"/>
            </c:ext>
          </c:extLst>
        </c:ser>
        <c:dLbls>
          <c:dLblPos val="t"/>
          <c:showLegendKey val="0"/>
          <c:showVal val="1"/>
          <c:showCatName val="0"/>
          <c:showSerName val="0"/>
          <c:showPercent val="0"/>
          <c:showBubbleSize val="0"/>
        </c:dLbls>
        <c:smooth val="0"/>
        <c:axId val="1846451584"/>
        <c:axId val="1846452672"/>
      </c:lineChart>
      <c:catAx>
        <c:axId val="1846451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46452672"/>
        <c:crosses val="autoZero"/>
        <c:auto val="1"/>
        <c:lblAlgn val="ctr"/>
        <c:lblOffset val="100"/>
        <c:noMultiLvlLbl val="0"/>
      </c:catAx>
      <c:valAx>
        <c:axId val="1846452672"/>
        <c:scaling>
          <c:orientation val="minMax"/>
          <c:min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46451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'Figure-9'!$A$4</c:f>
              <c:strCache>
                <c:ptCount val="1"/>
                <c:pt idx="0">
                  <c:v>Mis en cause pour escroqueries ou fraudes aux moyens de paiment en 2016</c:v>
                </c:pt>
              </c:strCache>
            </c:strRef>
          </c:tx>
          <c:spPr>
            <a:solidFill>
              <a:srgbClr val="334F9E"/>
            </a:solidFill>
            <a:ln>
              <a:noFill/>
            </a:ln>
            <a:effectLst/>
          </c:spPr>
          <c:invertIfNegative val="0"/>
          <c:cat>
            <c:strRef>
              <c:f>'Figure-9'!$B$3:$I$3</c:f>
              <c:strCache>
                <c:ptCount val="8"/>
                <c:pt idx="0">
                  <c:v>&lt; 15</c:v>
                </c:pt>
                <c:pt idx="1">
                  <c:v>15-24</c:v>
                </c:pt>
                <c:pt idx="2">
                  <c:v>25-34</c:v>
                </c:pt>
                <c:pt idx="3">
                  <c:v>35-44</c:v>
                </c:pt>
                <c:pt idx="4">
                  <c:v>45-54</c:v>
                </c:pt>
                <c:pt idx="5">
                  <c:v>55-64</c:v>
                </c:pt>
                <c:pt idx="6">
                  <c:v>65-74</c:v>
                </c:pt>
                <c:pt idx="7">
                  <c:v>75 ou +</c:v>
                </c:pt>
              </c:strCache>
            </c:strRef>
          </c:cat>
          <c:val>
            <c:numRef>
              <c:f>'Figure-9'!$B$4:$I$4</c:f>
              <c:numCache>
                <c:formatCode>General</c:formatCode>
                <c:ptCount val="8"/>
                <c:pt idx="0">
                  <c:v>2</c:v>
                </c:pt>
                <c:pt idx="1">
                  <c:v>31</c:v>
                </c:pt>
                <c:pt idx="2">
                  <c:v>28</c:v>
                </c:pt>
                <c:pt idx="3">
                  <c:v>20</c:v>
                </c:pt>
                <c:pt idx="4">
                  <c:v>13</c:v>
                </c:pt>
                <c:pt idx="5">
                  <c:v>5</c:v>
                </c:pt>
                <c:pt idx="6">
                  <c:v>1</c:v>
                </c:pt>
                <c:pt idx="7">
                  <c:v>0</c:v>
                </c:pt>
              </c:numCache>
            </c:numRef>
          </c:val>
          <c:extLst>
            <c:ext xmlns:c16="http://schemas.microsoft.com/office/drawing/2014/chart" uri="{C3380CC4-5D6E-409C-BE32-E72D297353CC}">
              <c16:uniqueId val="{00000000-6709-40E1-962F-0FF75E42E6C7}"/>
            </c:ext>
          </c:extLst>
        </c:ser>
        <c:ser>
          <c:idx val="1"/>
          <c:order val="1"/>
          <c:tx>
            <c:strRef>
              <c:f>'Figure-9'!$A$5</c:f>
              <c:strCache>
                <c:ptCount val="1"/>
                <c:pt idx="0">
                  <c:v>Mis en cause pour escroqueries ou fraudes aux moyens de paiement en 2023</c:v>
                </c:pt>
              </c:strCache>
            </c:strRef>
          </c:tx>
          <c:spPr>
            <a:solidFill>
              <a:srgbClr val="688DC8"/>
            </a:solidFill>
            <a:ln>
              <a:noFill/>
            </a:ln>
            <a:effectLst/>
          </c:spPr>
          <c:invertIfNegative val="0"/>
          <c:cat>
            <c:strRef>
              <c:f>'Figure-9'!$B$3:$I$3</c:f>
              <c:strCache>
                <c:ptCount val="8"/>
                <c:pt idx="0">
                  <c:v>&lt; 15</c:v>
                </c:pt>
                <c:pt idx="1">
                  <c:v>15-24</c:v>
                </c:pt>
                <c:pt idx="2">
                  <c:v>25-34</c:v>
                </c:pt>
                <c:pt idx="3">
                  <c:v>35-44</c:v>
                </c:pt>
                <c:pt idx="4">
                  <c:v>45-54</c:v>
                </c:pt>
                <c:pt idx="5">
                  <c:v>55-64</c:v>
                </c:pt>
                <c:pt idx="6">
                  <c:v>65-74</c:v>
                </c:pt>
                <c:pt idx="7">
                  <c:v>75 ou +</c:v>
                </c:pt>
              </c:strCache>
            </c:strRef>
          </c:cat>
          <c:val>
            <c:numRef>
              <c:f>'Figure-9'!$B$5:$I$5</c:f>
              <c:numCache>
                <c:formatCode>General</c:formatCode>
                <c:ptCount val="8"/>
                <c:pt idx="0">
                  <c:v>2</c:v>
                </c:pt>
                <c:pt idx="1">
                  <c:v>31</c:v>
                </c:pt>
                <c:pt idx="2">
                  <c:v>26</c:v>
                </c:pt>
                <c:pt idx="3">
                  <c:v>20</c:v>
                </c:pt>
                <c:pt idx="4">
                  <c:v>12</c:v>
                </c:pt>
                <c:pt idx="5">
                  <c:v>6</c:v>
                </c:pt>
                <c:pt idx="6">
                  <c:v>2</c:v>
                </c:pt>
                <c:pt idx="7">
                  <c:v>0</c:v>
                </c:pt>
              </c:numCache>
            </c:numRef>
          </c:val>
          <c:extLst>
            <c:ext xmlns:c16="http://schemas.microsoft.com/office/drawing/2014/chart" uri="{C3380CC4-5D6E-409C-BE32-E72D297353CC}">
              <c16:uniqueId val="{00000001-6709-40E1-962F-0FF75E42E6C7}"/>
            </c:ext>
          </c:extLst>
        </c:ser>
        <c:ser>
          <c:idx val="2"/>
          <c:order val="2"/>
          <c:tx>
            <c:strRef>
              <c:f>'Figure-9'!$A$6</c:f>
              <c:strCache>
                <c:ptCount val="1"/>
                <c:pt idx="0">
                  <c:v>Ensemble de la population en 2023</c:v>
                </c:pt>
              </c:strCache>
            </c:strRef>
          </c:tx>
          <c:spPr>
            <a:solidFill>
              <a:srgbClr val="C6C6C6"/>
            </a:solidFill>
            <a:ln>
              <a:noFill/>
            </a:ln>
            <a:effectLst/>
          </c:spPr>
          <c:invertIfNegative val="0"/>
          <c:cat>
            <c:strRef>
              <c:f>'Figure-9'!$B$3:$I$3</c:f>
              <c:strCache>
                <c:ptCount val="8"/>
                <c:pt idx="0">
                  <c:v>&lt; 15</c:v>
                </c:pt>
                <c:pt idx="1">
                  <c:v>15-24</c:v>
                </c:pt>
                <c:pt idx="2">
                  <c:v>25-34</c:v>
                </c:pt>
                <c:pt idx="3">
                  <c:v>35-44</c:v>
                </c:pt>
                <c:pt idx="4">
                  <c:v>45-54</c:v>
                </c:pt>
                <c:pt idx="5">
                  <c:v>55-64</c:v>
                </c:pt>
                <c:pt idx="6">
                  <c:v>65-74</c:v>
                </c:pt>
                <c:pt idx="7">
                  <c:v>75 ou +</c:v>
                </c:pt>
              </c:strCache>
            </c:strRef>
          </c:cat>
          <c:val>
            <c:numRef>
              <c:f>'Figure-9'!$B$6:$I$6</c:f>
              <c:numCache>
                <c:formatCode>General</c:formatCode>
                <c:ptCount val="8"/>
                <c:pt idx="0">
                  <c:v>17</c:v>
                </c:pt>
                <c:pt idx="1">
                  <c:v>12</c:v>
                </c:pt>
                <c:pt idx="2">
                  <c:v>11</c:v>
                </c:pt>
                <c:pt idx="3">
                  <c:v>13</c:v>
                </c:pt>
                <c:pt idx="4">
                  <c:v>13</c:v>
                </c:pt>
                <c:pt idx="5">
                  <c:v>13</c:v>
                </c:pt>
                <c:pt idx="6">
                  <c:v>11</c:v>
                </c:pt>
                <c:pt idx="7">
                  <c:v>10</c:v>
                </c:pt>
              </c:numCache>
            </c:numRef>
          </c:val>
          <c:extLst>
            <c:ext xmlns:c16="http://schemas.microsoft.com/office/drawing/2014/chart" uri="{C3380CC4-5D6E-409C-BE32-E72D297353CC}">
              <c16:uniqueId val="{00000002-6709-40E1-962F-0FF75E42E6C7}"/>
            </c:ext>
          </c:extLst>
        </c:ser>
        <c:dLbls>
          <c:showLegendKey val="0"/>
          <c:showVal val="0"/>
          <c:showCatName val="0"/>
          <c:showSerName val="0"/>
          <c:showPercent val="0"/>
          <c:showBubbleSize val="0"/>
        </c:dLbls>
        <c:gapWidth val="219"/>
        <c:overlap val="-27"/>
        <c:axId val="1846453216"/>
        <c:axId val="100680736"/>
      </c:barChart>
      <c:catAx>
        <c:axId val="1846453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0680736"/>
        <c:crosses val="autoZero"/>
        <c:auto val="1"/>
        <c:lblAlgn val="ctr"/>
        <c:lblOffset val="100"/>
        <c:noMultiLvlLbl val="0"/>
      </c:catAx>
      <c:valAx>
        <c:axId val="100680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46453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509586</xdr:colOff>
      <xdr:row>14</xdr:row>
      <xdr:rowOff>171450</xdr:rowOff>
    </xdr:from>
    <xdr:to>
      <xdr:col>7</xdr:col>
      <xdr:colOff>104774</xdr:colOff>
      <xdr:row>35</xdr:row>
      <xdr:rowOff>95250</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733425</xdr:colOff>
      <xdr:row>2</xdr:row>
      <xdr:rowOff>0</xdr:rowOff>
    </xdr:from>
    <xdr:to>
      <xdr:col>18</xdr:col>
      <xdr:colOff>390525</xdr:colOff>
      <xdr:row>26</xdr:row>
      <xdr:rowOff>99695</xdr:rowOff>
    </xdr:to>
    <xdr:pic>
      <xdr:nvPicPr>
        <xdr:cNvPr id="3" name="Picture"/>
        <xdr:cNvPicPr/>
      </xdr:nvPicPr>
      <xdr:blipFill>
        <a:blip xmlns:r="http://schemas.openxmlformats.org/officeDocument/2006/relationships" r:embed="rId1"/>
        <a:stretch>
          <a:fillRect/>
        </a:stretch>
      </xdr:blipFill>
      <xdr:spPr bwMode="auto">
        <a:xfrm>
          <a:off x="8420100" y="390525"/>
          <a:ext cx="5753100" cy="7910195"/>
        </a:xfrm>
        <a:prstGeom prst="rect">
          <a:avLst/>
        </a:prstGeom>
        <a:noFill/>
        <a:ln w="9525">
          <a:noFill/>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61911</xdr:colOff>
      <xdr:row>15</xdr:row>
      <xdr:rowOff>171449</xdr:rowOff>
    </xdr:from>
    <xdr:to>
      <xdr:col>7</xdr:col>
      <xdr:colOff>257174</xdr:colOff>
      <xdr:row>30</xdr:row>
      <xdr:rowOff>123824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795336</xdr:colOff>
      <xdr:row>10</xdr:row>
      <xdr:rowOff>76199</xdr:rowOff>
    </xdr:from>
    <xdr:to>
      <xdr:col>5</xdr:col>
      <xdr:colOff>85724</xdr:colOff>
      <xdr:row>26</xdr:row>
      <xdr:rowOff>28574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604837</xdr:colOff>
      <xdr:row>15</xdr:row>
      <xdr:rowOff>57150</xdr:rowOff>
    </xdr:from>
    <xdr:to>
      <xdr:col>7</xdr:col>
      <xdr:colOff>604837</xdr:colOff>
      <xdr:row>29</xdr:row>
      <xdr:rowOff>133350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95250</xdr:colOff>
      <xdr:row>4</xdr:row>
      <xdr:rowOff>123825</xdr:rowOff>
    </xdr:from>
    <xdr:to>
      <xdr:col>15</xdr:col>
      <xdr:colOff>514350</xdr:colOff>
      <xdr:row>31</xdr:row>
      <xdr:rowOff>116840</xdr:rowOff>
    </xdr:to>
    <xdr:pic>
      <xdr:nvPicPr>
        <xdr:cNvPr id="4" name="Picture" descr="Nb moyen de victimes d’E+FMP par 1000 habitants, 2016-2023"/>
        <xdr:cNvPicPr/>
      </xdr:nvPicPr>
      <xdr:blipFill>
        <a:blip xmlns:r="http://schemas.openxmlformats.org/officeDocument/2006/relationships" r:embed="rId1"/>
        <a:stretch>
          <a:fillRect/>
        </a:stretch>
      </xdr:blipFill>
      <xdr:spPr bwMode="auto">
        <a:xfrm>
          <a:off x="6191250" y="914400"/>
          <a:ext cx="5753100" cy="5136515"/>
        </a:xfrm>
        <a:prstGeom prst="rect">
          <a:avLst/>
        </a:prstGeom>
        <a:noFill/>
        <a:ln w="9525">
          <a:noFill/>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614362</xdr:colOff>
      <xdr:row>16</xdr:row>
      <xdr:rowOff>57150</xdr:rowOff>
    </xdr:from>
    <xdr:to>
      <xdr:col>8</xdr:col>
      <xdr:colOff>523875</xdr:colOff>
      <xdr:row>35</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214311</xdr:colOff>
      <xdr:row>14</xdr:row>
      <xdr:rowOff>142874</xdr:rowOff>
    </xdr:from>
    <xdr:to>
      <xdr:col>8</xdr:col>
      <xdr:colOff>142874</xdr:colOff>
      <xdr:row>29</xdr:row>
      <xdr:rowOff>114299</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681036</xdr:colOff>
      <xdr:row>10</xdr:row>
      <xdr:rowOff>133349</xdr:rowOff>
    </xdr:from>
    <xdr:to>
      <xdr:col>8</xdr:col>
      <xdr:colOff>266699</xdr:colOff>
      <xdr:row>26</xdr:row>
      <xdr:rowOff>28574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5993B"/>
  </sheetPr>
  <dimension ref="A1:A25"/>
  <sheetViews>
    <sheetView tabSelected="1" workbookViewId="0">
      <selection activeCell="G7" sqref="G7"/>
    </sheetView>
  </sheetViews>
  <sheetFormatPr baseColWidth="10" defaultRowHeight="15" x14ac:dyDescent="0.25"/>
  <cols>
    <col min="1" max="1" width="75.7109375" customWidth="1"/>
  </cols>
  <sheetData>
    <row r="1" spans="1:1" x14ac:dyDescent="0.25">
      <c r="A1" s="1" t="s">
        <v>268</v>
      </c>
    </row>
    <row r="2" spans="1:1" x14ac:dyDescent="0.25">
      <c r="A2" s="1" t="s">
        <v>82</v>
      </c>
    </row>
    <row r="3" spans="1:1" x14ac:dyDescent="0.25">
      <c r="A3" s="32" t="s">
        <v>269</v>
      </c>
    </row>
    <row r="4" spans="1:1" x14ac:dyDescent="0.25">
      <c r="A4" t="s">
        <v>0</v>
      </c>
    </row>
    <row r="5" spans="1:1" x14ac:dyDescent="0.25">
      <c r="A5" s="1" t="s">
        <v>83</v>
      </c>
    </row>
    <row r="6" spans="1:1" x14ac:dyDescent="0.25">
      <c r="A6" t="s">
        <v>90</v>
      </c>
    </row>
    <row r="7" spans="1:1" x14ac:dyDescent="0.25">
      <c r="A7" t="s">
        <v>95</v>
      </c>
    </row>
    <row r="8" spans="1:1" x14ac:dyDescent="0.25">
      <c r="A8" t="s">
        <v>84</v>
      </c>
    </row>
    <row r="9" spans="1:1" x14ac:dyDescent="0.25">
      <c r="A9" s="1" t="s">
        <v>85</v>
      </c>
    </row>
    <row r="10" spans="1:1" x14ac:dyDescent="0.25">
      <c r="A10" t="s">
        <v>86</v>
      </c>
    </row>
    <row r="11" spans="1:1" x14ac:dyDescent="0.25">
      <c r="A11" s="20" t="str">
        <f>HYPERLINK("#'Figure-1'!A1", "Figure-1 Nombre de victimes d'escroqueries et d'infractions voisines des escroqueries")</f>
        <v>Figure-1 Nombre de victimes d'escroqueries et d'infractions voisines des escroqueries</v>
      </c>
    </row>
    <row r="12" spans="1:1" x14ac:dyDescent="0.25">
      <c r="A12" s="21" t="str">
        <f>HYPERLINK("#'Figure-2'!A1", "Figure-2 Nombre de victimes d'infractions voisines des escroqueries")</f>
        <v>Figure-2 Nombre de victimes d'infractions voisines des escroqueries</v>
      </c>
    </row>
    <row r="13" spans="1:1" x14ac:dyDescent="0.25">
      <c r="A13" s="8" t="str">
        <f>HYPERLINK("#'Figure-3'!A1", "Figure-3 Proportion de femmes parmi les victimes d'escroqueries et de fraudes aux moyens de paiement")</f>
        <v>Figure-3 Proportion de femmes parmi les victimes d'escroqueries et de fraudes aux moyens de paiement</v>
      </c>
    </row>
    <row r="14" spans="1:1" x14ac:dyDescent="0.25">
      <c r="A14" s="8" t="str">
        <f>HYPERLINK("#'Figure-4'!A1", "Figure-4 Répartition par classe d'âge des victimes d'escroqueries et de fraudes aux moyens de paiement (en %)")</f>
        <v>Figure-4 Répartition par classe d'âge des victimes d'escroqueries et de fraudes aux moyens de paiement (en %)</v>
      </c>
    </row>
    <row r="15" spans="1:1" x14ac:dyDescent="0.25">
      <c r="A15" s="21" t="str">
        <f>HYPERLINK("#'Figure-5'!A1", "Figure-5 Proportion de personnes morales parmi l'ensemble des victimes d'escroqueries et de fraudes aux moyens de paiement (en %)")</f>
        <v>Figure-5 Proportion de personnes morales parmi l'ensemble des victimes d'escroqueries et de fraudes aux moyens de paiement (en %)</v>
      </c>
    </row>
    <row r="16" spans="1:1" x14ac:dyDescent="0.25">
      <c r="A16" s="21" t="str">
        <f>HYPERLINK("#'Figure-6'!A1", "Figure-6 Nombre moyen de victimes d'escroqueries et de fraudes aux moyens de paiement par an pour mille habitants entre 2016 et 2023")</f>
        <v>Figure-6 Nombre moyen de victimes d'escroqueries et de fraudes aux moyens de paiement par an pour mille habitants entre 2016 et 2023</v>
      </c>
    </row>
    <row r="17" spans="1:1" x14ac:dyDescent="0.25">
      <c r="A17" s="21" t="str">
        <f>HYPERLINK("#'Figure-7'!A1", "Figure-7 Évolution du nombre de mis en cause pour escroqueries ou infractions voisines des escroqueries")</f>
        <v>Figure-7 Évolution du nombre de mis en cause pour escroqueries ou infractions voisines des escroqueries</v>
      </c>
    </row>
    <row r="18" spans="1:1" x14ac:dyDescent="0.25">
      <c r="A18" s="21" t="str">
        <f>HYPERLINK("#'Figure-8'!A1", "Figure-8 Proportion de femmes parmi les mis en cause pour escroqueries ou fraudes aux moyens de paiement (en %)")</f>
        <v>Figure-8 Proportion de femmes parmi les mis en cause pour escroqueries ou fraudes aux moyens de paiement (en %)</v>
      </c>
    </row>
    <row r="19" spans="1:1" x14ac:dyDescent="0.25">
      <c r="A19" s="8" t="str">
        <f>HYPERLINK("#'Figure-9'!A1", "Figure-9 Répartition par classe d'âge des mis en cause pour escroqueries et fraudes aux moyens de paiement (en %)")</f>
        <v>Figure-9 Répartition par classe d'âge des mis en cause pour escroqueries et fraudes aux moyens de paiement (en %)</v>
      </c>
    </row>
    <row r="20" spans="1:1" x14ac:dyDescent="0.25">
      <c r="A20" s="21" t="str">
        <f>HYPERLINK("#'Figure-E4'!A1", "Figure-E4 Nombre de victimes et de mis en cause pour falsifications et contrefaçons de chèques")</f>
        <v>Figure-E4 Nombre de victimes et de mis en cause pour falsifications et contrefaçons de chèques</v>
      </c>
    </row>
    <row r="21" spans="1:1" x14ac:dyDescent="0.25">
      <c r="A21" s="21" t="str">
        <f>HYPERLINK("#'Figure complémentaire'!A1", "Figure complémentaire Nombre d'infractions sans victime")</f>
        <v>Figure complémentaire Nombre d'infractions sans victime</v>
      </c>
    </row>
    <row r="23" spans="1:1" x14ac:dyDescent="0.25">
      <c r="A23" s="1" t="s">
        <v>87</v>
      </c>
    </row>
    <row r="24" spans="1:1" x14ac:dyDescent="0.25">
      <c r="A24" t="s">
        <v>88</v>
      </c>
    </row>
    <row r="25" spans="1:1" x14ac:dyDescent="0.25">
      <c r="A25" t="s">
        <v>89</v>
      </c>
    </row>
  </sheetData>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workbookViewId="0">
      <selection activeCell="I26" sqref="I26"/>
    </sheetView>
  </sheetViews>
  <sheetFormatPr baseColWidth="10" defaultRowHeight="15" x14ac:dyDescent="0.25"/>
  <cols>
    <col min="1" max="1" width="19.85546875" customWidth="1"/>
  </cols>
  <sheetData>
    <row r="1" spans="1:10" ht="15.75" x14ac:dyDescent="0.25">
      <c r="A1" s="2" t="s">
        <v>53</v>
      </c>
    </row>
    <row r="3" spans="1:10" x14ac:dyDescent="0.25">
      <c r="A3" s="3" t="s">
        <v>0</v>
      </c>
      <c r="B3" s="3" t="s">
        <v>36</v>
      </c>
      <c r="C3" s="3" t="s">
        <v>37</v>
      </c>
      <c r="D3" s="3" t="s">
        <v>38</v>
      </c>
      <c r="E3" s="3" t="s">
        <v>39</v>
      </c>
      <c r="F3" s="3" t="s">
        <v>40</v>
      </c>
      <c r="G3" s="3" t="s">
        <v>41</v>
      </c>
      <c r="H3" s="3" t="s">
        <v>42</v>
      </c>
      <c r="I3" s="3" t="s">
        <v>43</v>
      </c>
      <c r="J3" s="3" t="s">
        <v>2</v>
      </c>
    </row>
    <row r="4" spans="1:10" ht="60" x14ac:dyDescent="0.25">
      <c r="A4" s="29" t="s">
        <v>256</v>
      </c>
      <c r="B4">
        <v>2</v>
      </c>
      <c r="C4">
        <v>31</v>
      </c>
      <c r="D4">
        <v>28</v>
      </c>
      <c r="E4">
        <v>20</v>
      </c>
      <c r="F4">
        <v>13</v>
      </c>
      <c r="G4">
        <v>5</v>
      </c>
      <c r="H4">
        <v>1</v>
      </c>
      <c r="I4">
        <v>0</v>
      </c>
      <c r="J4">
        <v>100</v>
      </c>
    </row>
    <row r="5" spans="1:10" ht="60" x14ac:dyDescent="0.25">
      <c r="A5" s="29" t="s">
        <v>257</v>
      </c>
      <c r="B5">
        <v>2</v>
      </c>
      <c r="C5">
        <v>31</v>
      </c>
      <c r="D5">
        <v>26</v>
      </c>
      <c r="E5">
        <v>20</v>
      </c>
      <c r="F5">
        <v>12</v>
      </c>
      <c r="G5">
        <v>6</v>
      </c>
      <c r="H5">
        <v>2</v>
      </c>
      <c r="I5">
        <v>0</v>
      </c>
      <c r="J5">
        <v>100</v>
      </c>
    </row>
    <row r="6" spans="1:10" ht="30" x14ac:dyDescent="0.25">
      <c r="A6" s="7" t="s">
        <v>44</v>
      </c>
      <c r="B6">
        <v>17</v>
      </c>
      <c r="C6">
        <v>12</v>
      </c>
      <c r="D6">
        <v>11</v>
      </c>
      <c r="E6">
        <v>13</v>
      </c>
      <c r="F6">
        <v>13</v>
      </c>
      <c r="G6">
        <v>13</v>
      </c>
      <c r="H6">
        <v>11</v>
      </c>
      <c r="I6">
        <v>10</v>
      </c>
      <c r="J6">
        <v>100</v>
      </c>
    </row>
    <row r="7" spans="1:10" x14ac:dyDescent="0.25">
      <c r="A7" s="5" t="s">
        <v>93</v>
      </c>
      <c r="B7" s="4"/>
      <c r="C7" s="4"/>
      <c r="D7" s="4"/>
      <c r="E7" s="4"/>
      <c r="F7" s="4"/>
      <c r="G7" s="4"/>
      <c r="H7" s="4"/>
      <c r="I7" s="4"/>
      <c r="J7" s="4"/>
    </row>
    <row r="8" spans="1:10" x14ac:dyDescent="0.25">
      <c r="A8" s="6" t="s">
        <v>11</v>
      </c>
    </row>
    <row r="9" spans="1:10" x14ac:dyDescent="0.25">
      <c r="A9" s="6" t="s">
        <v>92</v>
      </c>
    </row>
  </sheetData>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election activeCell="M25" sqref="M25"/>
    </sheetView>
  </sheetViews>
  <sheetFormatPr baseColWidth="10" defaultRowHeight="15" x14ac:dyDescent="0.25"/>
  <cols>
    <col min="2" max="2" width="12.85546875" customWidth="1"/>
    <col min="3" max="3" width="15" customWidth="1"/>
    <col min="4" max="5" width="15.85546875" customWidth="1"/>
  </cols>
  <sheetData>
    <row r="1" spans="1:5" ht="15.75" x14ac:dyDescent="0.25">
      <c r="A1" s="25" t="s">
        <v>81</v>
      </c>
    </row>
    <row r="3" spans="1:5" ht="90" x14ac:dyDescent="0.25">
      <c r="A3" s="3"/>
      <c r="B3" s="3" t="s">
        <v>54</v>
      </c>
      <c r="C3" s="3" t="s">
        <v>55</v>
      </c>
      <c r="D3" s="3" t="s">
        <v>56</v>
      </c>
      <c r="E3" s="3" t="s">
        <v>57</v>
      </c>
    </row>
    <row r="4" spans="1:5" x14ac:dyDescent="0.25">
      <c r="A4" s="7" t="s">
        <v>3</v>
      </c>
      <c r="B4" t="s">
        <v>58</v>
      </c>
      <c r="C4" t="s">
        <v>258</v>
      </c>
      <c r="D4" t="s">
        <v>59</v>
      </c>
      <c r="E4" t="s">
        <v>60</v>
      </c>
    </row>
    <row r="5" spans="1:5" x14ac:dyDescent="0.25">
      <c r="A5" s="7" t="s">
        <v>4</v>
      </c>
      <c r="B5" t="s">
        <v>61</v>
      </c>
      <c r="C5" t="s">
        <v>62</v>
      </c>
      <c r="D5" t="s">
        <v>63</v>
      </c>
      <c r="E5" t="s">
        <v>64</v>
      </c>
    </row>
    <row r="6" spans="1:5" x14ac:dyDescent="0.25">
      <c r="A6" s="7" t="s">
        <v>5</v>
      </c>
      <c r="B6" t="s">
        <v>65</v>
      </c>
      <c r="C6" t="s">
        <v>66</v>
      </c>
      <c r="D6" t="s">
        <v>67</v>
      </c>
      <c r="E6" t="s">
        <v>68</v>
      </c>
    </row>
    <row r="7" spans="1:5" x14ac:dyDescent="0.25">
      <c r="A7" s="7" t="s">
        <v>6</v>
      </c>
      <c r="B7" t="s">
        <v>69</v>
      </c>
      <c r="C7" t="s">
        <v>70</v>
      </c>
      <c r="D7" t="s">
        <v>17</v>
      </c>
      <c r="E7" t="s">
        <v>76</v>
      </c>
    </row>
    <row r="8" spans="1:5" x14ac:dyDescent="0.25">
      <c r="A8" s="7" t="s">
        <v>7</v>
      </c>
      <c r="B8" t="s">
        <v>71</v>
      </c>
      <c r="C8" t="s">
        <v>72</v>
      </c>
      <c r="D8" t="s">
        <v>73</v>
      </c>
      <c r="E8" t="s">
        <v>259</v>
      </c>
    </row>
    <row r="9" spans="1:5" x14ac:dyDescent="0.25">
      <c r="A9" s="7" t="s">
        <v>8</v>
      </c>
      <c r="B9" t="s">
        <v>74</v>
      </c>
      <c r="C9" t="s">
        <v>260</v>
      </c>
      <c r="D9" t="s">
        <v>75</v>
      </c>
      <c r="E9" t="s">
        <v>60</v>
      </c>
    </row>
    <row r="10" spans="1:5" x14ac:dyDescent="0.25">
      <c r="A10" s="7" t="s">
        <v>9</v>
      </c>
      <c r="B10" t="s">
        <v>261</v>
      </c>
      <c r="C10" t="s">
        <v>77</v>
      </c>
      <c r="D10" t="s">
        <v>78</v>
      </c>
      <c r="E10" t="s">
        <v>13</v>
      </c>
    </row>
    <row r="11" spans="1:5" x14ac:dyDescent="0.25">
      <c r="A11" s="7" t="s">
        <v>10</v>
      </c>
      <c r="B11" t="s">
        <v>79</v>
      </c>
      <c r="C11" t="s">
        <v>262</v>
      </c>
      <c r="D11" t="s">
        <v>80</v>
      </c>
      <c r="E11" t="s">
        <v>263</v>
      </c>
    </row>
    <row r="12" spans="1:5" x14ac:dyDescent="0.25">
      <c r="A12" s="5" t="s">
        <v>271</v>
      </c>
      <c r="B12" s="4"/>
      <c r="C12" s="4"/>
      <c r="D12" s="4"/>
      <c r="E12" s="4"/>
    </row>
    <row r="13" spans="1:5" x14ac:dyDescent="0.25">
      <c r="A13" s="6" t="s">
        <v>11</v>
      </c>
    </row>
    <row r="14" spans="1:5" x14ac:dyDescent="0.25">
      <c r="A14" s="6" t="s">
        <v>94</v>
      </c>
    </row>
  </sheetData>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workbookViewId="0">
      <selection activeCell="J6" sqref="J6"/>
    </sheetView>
  </sheetViews>
  <sheetFormatPr baseColWidth="10" defaultRowHeight="15" x14ac:dyDescent="0.25"/>
  <cols>
    <col min="1" max="1" width="42.140625" customWidth="1"/>
  </cols>
  <sheetData>
    <row r="1" spans="1:9" ht="15.75" x14ac:dyDescent="0.25">
      <c r="A1" s="25" t="s">
        <v>245</v>
      </c>
    </row>
    <row r="3" spans="1:9" ht="15.75" thickTop="1" x14ac:dyDescent="0.25">
      <c r="A3" s="17" t="s">
        <v>0</v>
      </c>
      <c r="B3" s="17" t="s">
        <v>3</v>
      </c>
      <c r="C3" s="17" t="s">
        <v>4</v>
      </c>
      <c r="D3" s="17" t="s">
        <v>5</v>
      </c>
      <c r="E3" s="17" t="s">
        <v>6</v>
      </c>
      <c r="F3" s="17" t="s">
        <v>7</v>
      </c>
      <c r="G3" s="17" t="s">
        <v>8</v>
      </c>
      <c r="H3" s="17" t="s">
        <v>9</v>
      </c>
      <c r="I3" s="17" t="s">
        <v>10</v>
      </c>
    </row>
    <row r="4" spans="1:9" ht="30.75" thickBot="1" x14ac:dyDescent="0.3">
      <c r="A4" s="18" t="s">
        <v>244</v>
      </c>
      <c r="B4" s="19" t="s">
        <v>21</v>
      </c>
      <c r="C4" s="19" t="s">
        <v>20</v>
      </c>
      <c r="D4" s="19" t="s">
        <v>243</v>
      </c>
      <c r="E4" s="19" t="s">
        <v>264</v>
      </c>
      <c r="F4" s="19" t="s">
        <v>23</v>
      </c>
      <c r="G4" s="19" t="s">
        <v>23</v>
      </c>
      <c r="H4" s="19" t="s">
        <v>21</v>
      </c>
      <c r="I4" s="19" t="s">
        <v>265</v>
      </c>
    </row>
    <row r="5" spans="1:9" x14ac:dyDescent="0.25">
      <c r="A5" s="16" t="s">
        <v>12</v>
      </c>
      <c r="B5" t="s">
        <v>242</v>
      </c>
      <c r="C5" t="s">
        <v>30</v>
      </c>
      <c r="D5" t="s">
        <v>240</v>
      </c>
      <c r="E5" t="s">
        <v>241</v>
      </c>
      <c r="F5" t="s">
        <v>241</v>
      </c>
      <c r="G5" t="s">
        <v>241</v>
      </c>
      <c r="H5" t="s">
        <v>240</v>
      </c>
      <c r="I5" t="s">
        <v>240</v>
      </c>
    </row>
    <row r="6" spans="1:9" x14ac:dyDescent="0.25">
      <c r="A6" s="16" t="s">
        <v>18</v>
      </c>
      <c r="B6" t="s">
        <v>226</v>
      </c>
      <c r="C6" t="s">
        <v>226</v>
      </c>
      <c r="D6" t="s">
        <v>226</v>
      </c>
      <c r="E6" t="s">
        <v>226</v>
      </c>
      <c r="F6" t="s">
        <v>226</v>
      </c>
      <c r="G6" t="s">
        <v>226</v>
      </c>
      <c r="H6" t="s">
        <v>226</v>
      </c>
      <c r="I6" t="s">
        <v>226</v>
      </c>
    </row>
    <row r="7" spans="1:9" x14ac:dyDescent="0.25">
      <c r="A7" s="16" t="s">
        <v>26</v>
      </c>
      <c r="B7" t="s">
        <v>239</v>
      </c>
      <c r="C7" t="s">
        <v>239</v>
      </c>
      <c r="D7" t="s">
        <v>227</v>
      </c>
      <c r="E7" t="s">
        <v>239</v>
      </c>
      <c r="F7" t="s">
        <v>27</v>
      </c>
      <c r="G7" t="s">
        <v>228</v>
      </c>
      <c r="H7" t="s">
        <v>230</v>
      </c>
      <c r="I7" t="s">
        <v>29</v>
      </c>
    </row>
    <row r="8" spans="1:9" x14ac:dyDescent="0.25">
      <c r="A8" s="16" t="s">
        <v>14</v>
      </c>
      <c r="B8" t="s">
        <v>238</v>
      </c>
      <c r="C8" t="s">
        <v>237</v>
      </c>
      <c r="D8" t="s">
        <v>15</v>
      </c>
      <c r="E8" t="s">
        <v>236</v>
      </c>
      <c r="F8" t="s">
        <v>235</v>
      </c>
      <c r="G8" t="s">
        <v>234</v>
      </c>
      <c r="H8" t="s">
        <v>234</v>
      </c>
      <c r="I8" t="s">
        <v>233</v>
      </c>
    </row>
    <row r="9" spans="1:9" x14ac:dyDescent="0.25">
      <c r="A9" s="16" t="s">
        <v>16</v>
      </c>
      <c r="B9" t="s">
        <v>232</v>
      </c>
      <c r="C9" t="s">
        <v>232</v>
      </c>
      <c r="D9" t="s">
        <v>226</v>
      </c>
      <c r="E9" t="s">
        <v>226</v>
      </c>
      <c r="F9" t="s">
        <v>232</v>
      </c>
      <c r="G9" t="s">
        <v>232</v>
      </c>
      <c r="H9" t="s">
        <v>232</v>
      </c>
      <c r="I9" t="s">
        <v>232</v>
      </c>
    </row>
    <row r="10" spans="1:9" ht="30" x14ac:dyDescent="0.25">
      <c r="A10" s="16" t="s">
        <v>24</v>
      </c>
      <c r="B10" t="s">
        <v>28</v>
      </c>
      <c r="C10" t="s">
        <v>29</v>
      </c>
      <c r="D10" t="s">
        <v>231</v>
      </c>
      <c r="E10" t="s">
        <v>228</v>
      </c>
      <c r="F10" t="s">
        <v>228</v>
      </c>
      <c r="G10" t="s">
        <v>230</v>
      </c>
      <c r="H10" t="s">
        <v>25</v>
      </c>
      <c r="I10" t="s">
        <v>28</v>
      </c>
    </row>
    <row r="11" spans="1:9" x14ac:dyDescent="0.25">
      <c r="A11" s="16" t="s">
        <v>22</v>
      </c>
      <c r="B11" t="s">
        <v>227</v>
      </c>
      <c r="C11" t="s">
        <v>229</v>
      </c>
      <c r="D11" t="s">
        <v>229</v>
      </c>
      <c r="E11" t="s">
        <v>229</v>
      </c>
      <c r="F11" t="s">
        <v>228</v>
      </c>
      <c r="G11" t="s">
        <v>28</v>
      </c>
      <c r="H11" t="s">
        <v>227</v>
      </c>
      <c r="I11" t="s">
        <v>27</v>
      </c>
    </row>
    <row r="12" spans="1:9" ht="30" x14ac:dyDescent="0.25">
      <c r="A12" s="16" t="s">
        <v>19</v>
      </c>
      <c r="B12" t="s">
        <v>225</v>
      </c>
      <c r="C12" t="s">
        <v>225</v>
      </c>
      <c r="D12" t="s">
        <v>225</v>
      </c>
      <c r="E12" t="s">
        <v>225</v>
      </c>
      <c r="F12" t="s">
        <v>226</v>
      </c>
      <c r="G12" t="s">
        <v>226</v>
      </c>
      <c r="H12" t="s">
        <v>226</v>
      </c>
      <c r="I12" t="s">
        <v>225</v>
      </c>
    </row>
    <row r="13" spans="1:9" ht="15.75" thickBot="1" x14ac:dyDescent="0.3">
      <c r="A13" s="18" t="s">
        <v>224</v>
      </c>
      <c r="B13" s="19" t="s">
        <v>223</v>
      </c>
      <c r="C13" s="19" t="s">
        <v>71</v>
      </c>
      <c r="D13" s="19" t="s">
        <v>71</v>
      </c>
      <c r="E13" s="19" t="s">
        <v>222</v>
      </c>
      <c r="F13" s="19" t="s">
        <v>221</v>
      </c>
      <c r="G13" s="19" t="s">
        <v>220</v>
      </c>
      <c r="H13" s="19" t="s">
        <v>219</v>
      </c>
      <c r="I13" s="19" t="s">
        <v>218</v>
      </c>
    </row>
    <row r="14" spans="1:9" ht="15.75" thickBot="1" x14ac:dyDescent="0.3">
      <c r="A14" s="7" t="s">
        <v>217</v>
      </c>
      <c r="B14" s="31" t="s">
        <v>216</v>
      </c>
      <c r="C14" s="31" t="s">
        <v>266</v>
      </c>
      <c r="D14" s="31" t="s">
        <v>215</v>
      </c>
      <c r="E14" s="31" t="s">
        <v>214</v>
      </c>
      <c r="F14" s="31" t="s">
        <v>213</v>
      </c>
      <c r="G14" s="31" t="s">
        <v>212</v>
      </c>
      <c r="H14" s="31" t="s">
        <v>211</v>
      </c>
      <c r="I14" s="31" t="s">
        <v>267</v>
      </c>
    </row>
    <row r="15" spans="1:9" ht="15.75" thickTop="1" x14ac:dyDescent="0.25">
      <c r="A15" s="5" t="s">
        <v>210</v>
      </c>
      <c r="B15" s="4"/>
      <c r="C15" s="4"/>
      <c r="D15" s="4"/>
      <c r="E15" s="4"/>
      <c r="F15" s="4"/>
      <c r="G15" s="4"/>
      <c r="H15" s="4"/>
      <c r="I15" s="4"/>
    </row>
    <row r="16" spans="1:9" x14ac:dyDescent="0.25">
      <c r="A16" s="6" t="s">
        <v>11</v>
      </c>
    </row>
    <row r="17" spans="1:1" x14ac:dyDescent="0.25">
      <c r="A17" s="6" t="s">
        <v>246</v>
      </c>
    </row>
  </sheetData>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activeCell="E4" sqref="E4"/>
    </sheetView>
  </sheetViews>
  <sheetFormatPr baseColWidth="10" defaultRowHeight="15" x14ac:dyDescent="0.25"/>
  <cols>
    <col min="2" max="2" width="17.140625" customWidth="1"/>
    <col min="3" max="3" width="15.42578125" customWidth="1"/>
    <col min="4" max="4" width="11.85546875" customWidth="1"/>
  </cols>
  <sheetData>
    <row r="1" spans="1:7" ht="15.75" x14ac:dyDescent="0.25">
      <c r="A1" s="2" t="s">
        <v>247</v>
      </c>
    </row>
    <row r="3" spans="1:7" ht="75" x14ac:dyDescent="0.25">
      <c r="A3" s="3" t="s">
        <v>0</v>
      </c>
      <c r="B3" s="26" t="s">
        <v>1</v>
      </c>
      <c r="C3" s="26" t="s">
        <v>97</v>
      </c>
      <c r="D3" s="26" t="s">
        <v>2</v>
      </c>
    </row>
    <row r="4" spans="1:7" x14ac:dyDescent="0.25">
      <c r="A4" s="27" t="s">
        <v>3</v>
      </c>
      <c r="B4" s="28">
        <v>250900</v>
      </c>
      <c r="C4" s="28">
        <v>82500</v>
      </c>
      <c r="D4" s="28">
        <v>333400</v>
      </c>
      <c r="G4" s="28"/>
    </row>
    <row r="5" spans="1:7" x14ac:dyDescent="0.25">
      <c r="A5" s="27" t="s">
        <v>4</v>
      </c>
      <c r="B5" s="28">
        <v>256400</v>
      </c>
      <c r="C5" s="28">
        <v>84900</v>
      </c>
      <c r="D5" s="28">
        <v>341300</v>
      </c>
      <c r="G5" s="33"/>
    </row>
    <row r="6" spans="1:7" x14ac:dyDescent="0.25">
      <c r="A6" s="27" t="s">
        <v>5</v>
      </c>
      <c r="B6" s="28">
        <v>260000</v>
      </c>
      <c r="C6" s="28">
        <v>85700</v>
      </c>
      <c r="D6" s="28">
        <v>345700</v>
      </c>
      <c r="G6" s="33"/>
    </row>
    <row r="7" spans="1:7" x14ac:dyDescent="0.25">
      <c r="A7" s="27" t="s">
        <v>6</v>
      </c>
      <c r="B7" s="28">
        <v>294600</v>
      </c>
      <c r="C7" s="28">
        <v>88800</v>
      </c>
      <c r="D7" s="28">
        <v>383400</v>
      </c>
      <c r="G7" s="33"/>
    </row>
    <row r="8" spans="1:7" x14ac:dyDescent="0.25">
      <c r="A8" s="27" t="s">
        <v>7</v>
      </c>
      <c r="B8" s="28">
        <v>307900</v>
      </c>
      <c r="C8" s="28">
        <v>75600</v>
      </c>
      <c r="D8" s="28">
        <v>383500</v>
      </c>
      <c r="G8" s="33"/>
    </row>
    <row r="9" spans="1:7" x14ac:dyDescent="0.25">
      <c r="A9" s="27" t="s">
        <v>8</v>
      </c>
      <c r="B9" s="28">
        <v>359500</v>
      </c>
      <c r="C9" s="28">
        <v>79100</v>
      </c>
      <c r="D9" s="28">
        <v>438600</v>
      </c>
      <c r="G9" s="33"/>
    </row>
    <row r="10" spans="1:7" x14ac:dyDescent="0.25">
      <c r="A10" s="27" t="s">
        <v>9</v>
      </c>
      <c r="B10" s="28">
        <v>389700</v>
      </c>
      <c r="C10" s="28">
        <v>83000</v>
      </c>
      <c r="D10" s="28">
        <v>472800</v>
      </c>
      <c r="G10" s="33"/>
    </row>
    <row r="11" spans="1:7" x14ac:dyDescent="0.25">
      <c r="A11" s="27" t="s">
        <v>10</v>
      </c>
      <c r="B11" s="28">
        <v>411700</v>
      </c>
      <c r="C11" s="28">
        <v>92900</v>
      </c>
      <c r="D11" s="28">
        <v>504500</v>
      </c>
      <c r="E11" s="9"/>
      <c r="G11" s="33"/>
    </row>
    <row r="12" spans="1:7" x14ac:dyDescent="0.25">
      <c r="A12" s="5" t="s">
        <v>270</v>
      </c>
      <c r="B12" s="4"/>
      <c r="C12" s="4"/>
      <c r="D12" s="4"/>
    </row>
    <row r="13" spans="1:7" x14ac:dyDescent="0.25">
      <c r="A13" s="6" t="s">
        <v>11</v>
      </c>
    </row>
    <row r="14" spans="1:7" x14ac:dyDescent="0.25">
      <c r="A14" s="6" t="s">
        <v>91</v>
      </c>
    </row>
  </sheetData>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I6" sqref="I6"/>
    </sheetView>
  </sheetViews>
  <sheetFormatPr baseColWidth="10" defaultRowHeight="15" x14ac:dyDescent="0.25"/>
  <cols>
    <col min="1" max="1" width="12.42578125" customWidth="1"/>
  </cols>
  <sheetData>
    <row r="1" spans="1:10" ht="15.75" x14ac:dyDescent="0.25">
      <c r="A1" s="2" t="s">
        <v>98</v>
      </c>
    </row>
    <row r="3" spans="1:10" x14ac:dyDescent="0.25">
      <c r="A3" s="3" t="s">
        <v>0</v>
      </c>
      <c r="B3" s="3" t="s">
        <v>3</v>
      </c>
      <c r="C3" s="3" t="s">
        <v>4</v>
      </c>
      <c r="D3" s="3" t="s">
        <v>5</v>
      </c>
      <c r="E3" s="3" t="s">
        <v>6</v>
      </c>
      <c r="F3" s="3" t="s">
        <v>7</v>
      </c>
      <c r="G3" s="3" t="s">
        <v>8</v>
      </c>
      <c r="H3" s="3" t="s">
        <v>9</v>
      </c>
      <c r="I3" s="3" t="s">
        <v>10</v>
      </c>
    </row>
    <row r="4" spans="1:10" ht="30" x14ac:dyDescent="0.25">
      <c r="A4" s="7" t="s">
        <v>12</v>
      </c>
      <c r="B4" s="28">
        <v>35800</v>
      </c>
      <c r="C4" s="28">
        <v>37400</v>
      </c>
      <c r="D4" s="28">
        <v>39700</v>
      </c>
      <c r="E4" s="28">
        <v>43600</v>
      </c>
      <c r="F4" s="28">
        <v>39200</v>
      </c>
      <c r="G4" s="28">
        <v>42300</v>
      </c>
      <c r="H4" s="28">
        <v>46200</v>
      </c>
      <c r="I4" s="28">
        <v>52500</v>
      </c>
    </row>
    <row r="5" spans="1:10" ht="60" x14ac:dyDescent="0.25">
      <c r="A5" s="7" t="s">
        <v>14</v>
      </c>
      <c r="B5" s="28">
        <v>16200</v>
      </c>
      <c r="C5" s="28">
        <v>17100</v>
      </c>
      <c r="D5" s="28">
        <v>17500</v>
      </c>
      <c r="E5" s="28">
        <v>17700</v>
      </c>
      <c r="F5" s="28">
        <v>16300</v>
      </c>
      <c r="G5" s="28">
        <v>17800</v>
      </c>
      <c r="H5" s="28">
        <v>17300</v>
      </c>
      <c r="I5" s="28">
        <v>19200</v>
      </c>
    </row>
    <row r="6" spans="1:10" x14ac:dyDescent="0.25">
      <c r="A6" s="7" t="s">
        <v>16</v>
      </c>
      <c r="B6" s="28">
        <v>12800</v>
      </c>
      <c r="C6" s="28">
        <v>12200</v>
      </c>
      <c r="D6" s="28">
        <v>11300</v>
      </c>
      <c r="E6" s="28">
        <v>9800</v>
      </c>
      <c r="F6" s="28">
        <v>6400</v>
      </c>
      <c r="G6" s="28">
        <v>5300</v>
      </c>
      <c r="H6" s="28">
        <v>6100</v>
      </c>
      <c r="I6" s="28">
        <v>6300</v>
      </c>
      <c r="J6" s="9"/>
    </row>
    <row r="7" spans="1:10" ht="30" x14ac:dyDescent="0.25">
      <c r="A7" s="7" t="s">
        <v>18</v>
      </c>
      <c r="B7" s="28">
        <v>5200</v>
      </c>
      <c r="C7" s="28">
        <v>5300</v>
      </c>
      <c r="D7" s="28">
        <v>5400</v>
      </c>
      <c r="E7" s="28">
        <v>5400</v>
      </c>
      <c r="F7" s="28">
        <v>5000</v>
      </c>
      <c r="G7" s="28">
        <v>5300</v>
      </c>
      <c r="H7" s="28">
        <v>5100</v>
      </c>
      <c r="I7" s="28">
        <v>6100</v>
      </c>
    </row>
    <row r="8" spans="1:10" ht="75" x14ac:dyDescent="0.25">
      <c r="A8" s="7" t="s">
        <v>19</v>
      </c>
      <c r="B8" s="28">
        <v>4600</v>
      </c>
      <c r="C8" s="28">
        <v>4100</v>
      </c>
      <c r="D8" s="28">
        <v>3200</v>
      </c>
      <c r="E8" s="28">
        <v>3100</v>
      </c>
      <c r="F8" s="28">
        <v>1900</v>
      </c>
      <c r="G8" s="28">
        <v>1800</v>
      </c>
      <c r="H8" s="28">
        <v>1800</v>
      </c>
      <c r="I8" s="28">
        <v>1600</v>
      </c>
    </row>
    <row r="9" spans="1:10" ht="45" x14ac:dyDescent="0.25">
      <c r="A9" s="7" t="s">
        <v>22</v>
      </c>
      <c r="B9" s="28">
        <v>3100</v>
      </c>
      <c r="C9" s="28">
        <v>4400</v>
      </c>
      <c r="D9" s="28">
        <v>4700</v>
      </c>
      <c r="E9" s="28">
        <v>4700</v>
      </c>
      <c r="F9" s="28">
        <v>3100</v>
      </c>
      <c r="G9" s="28">
        <v>3100</v>
      </c>
      <c r="H9" s="28">
        <v>2700</v>
      </c>
      <c r="I9" s="28">
        <v>2600</v>
      </c>
    </row>
    <row r="10" spans="1:10" ht="75" x14ac:dyDescent="0.25">
      <c r="A10" s="7" t="s">
        <v>24</v>
      </c>
      <c r="B10" s="28">
        <v>2900</v>
      </c>
      <c r="C10" s="28">
        <v>2500</v>
      </c>
      <c r="D10" s="28">
        <v>2500</v>
      </c>
      <c r="E10" s="28">
        <v>2300</v>
      </c>
      <c r="F10" s="28">
        <v>1800</v>
      </c>
      <c r="G10" s="28">
        <v>2100</v>
      </c>
      <c r="H10" s="28">
        <v>2800</v>
      </c>
      <c r="I10" s="28">
        <v>3300</v>
      </c>
    </row>
    <row r="11" spans="1:10" ht="45" x14ac:dyDescent="0.25">
      <c r="A11" s="7" t="s">
        <v>26</v>
      </c>
      <c r="B11" s="28">
        <v>1600</v>
      </c>
      <c r="C11" s="28">
        <v>1400</v>
      </c>
      <c r="D11" s="28">
        <v>1000</v>
      </c>
      <c r="E11" s="28">
        <v>1600</v>
      </c>
      <c r="F11" s="28">
        <v>1400</v>
      </c>
      <c r="G11">
        <v>800</v>
      </c>
      <c r="H11">
        <v>600</v>
      </c>
      <c r="I11">
        <v>800</v>
      </c>
    </row>
    <row r="12" spans="1:10" x14ac:dyDescent="0.25">
      <c r="A12" s="5" t="s">
        <v>31</v>
      </c>
      <c r="B12" s="4"/>
      <c r="C12" s="4"/>
      <c r="D12" s="4"/>
      <c r="E12" s="4"/>
      <c r="F12" s="4"/>
      <c r="G12" s="4"/>
      <c r="H12" s="4"/>
      <c r="I12" s="4"/>
    </row>
    <row r="13" spans="1:10" x14ac:dyDescent="0.25">
      <c r="A13" s="6" t="s">
        <v>11</v>
      </c>
    </row>
    <row r="14" spans="1:10" x14ac:dyDescent="0.25">
      <c r="A14" s="6" t="s">
        <v>91</v>
      </c>
    </row>
  </sheetData>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topLeftCell="A16" workbookViewId="0">
      <selection activeCell="K28" sqref="K28"/>
    </sheetView>
  </sheetViews>
  <sheetFormatPr baseColWidth="10" defaultRowHeight="15" x14ac:dyDescent="0.25"/>
  <sheetData>
    <row r="1" spans="1:2" ht="15.75" x14ac:dyDescent="0.25">
      <c r="A1" s="2" t="s">
        <v>34</v>
      </c>
    </row>
    <row r="3" spans="1:2" ht="45" x14ac:dyDescent="0.25">
      <c r="A3" s="3" t="s">
        <v>32</v>
      </c>
      <c r="B3" s="3" t="s">
        <v>33</v>
      </c>
    </row>
    <row r="4" spans="1:2" x14ac:dyDescent="0.25">
      <c r="A4" s="7" t="s">
        <v>3</v>
      </c>
      <c r="B4">
        <v>47.3</v>
      </c>
    </row>
    <row r="5" spans="1:2" x14ac:dyDescent="0.25">
      <c r="A5" s="7" t="s">
        <v>4</v>
      </c>
      <c r="B5">
        <v>47.5</v>
      </c>
    </row>
    <row r="6" spans="1:2" x14ac:dyDescent="0.25">
      <c r="A6" s="7" t="s">
        <v>5</v>
      </c>
      <c r="B6">
        <v>47.2</v>
      </c>
    </row>
    <row r="7" spans="1:2" x14ac:dyDescent="0.25">
      <c r="A7" s="7" t="s">
        <v>6</v>
      </c>
      <c r="B7">
        <v>47.7</v>
      </c>
    </row>
    <row r="8" spans="1:2" x14ac:dyDescent="0.25">
      <c r="A8" s="7" t="s">
        <v>7</v>
      </c>
      <c r="B8">
        <v>48.4</v>
      </c>
    </row>
    <row r="9" spans="1:2" x14ac:dyDescent="0.25">
      <c r="A9" s="7" t="s">
        <v>8</v>
      </c>
      <c r="B9">
        <v>49.5</v>
      </c>
    </row>
    <row r="10" spans="1:2" x14ac:dyDescent="0.25">
      <c r="A10" s="7" t="s">
        <v>9</v>
      </c>
      <c r="B10">
        <v>49.3</v>
      </c>
    </row>
    <row r="11" spans="1:2" x14ac:dyDescent="0.25">
      <c r="A11" s="7" t="s">
        <v>10</v>
      </c>
      <c r="B11">
        <v>49.3</v>
      </c>
    </row>
    <row r="12" spans="1:2" x14ac:dyDescent="0.25">
      <c r="A12" s="5" t="s">
        <v>35</v>
      </c>
      <c r="B12" s="4"/>
    </row>
    <row r="13" spans="1:2" x14ac:dyDescent="0.25">
      <c r="A13" s="6" t="s">
        <v>11</v>
      </c>
    </row>
    <row r="14" spans="1:2" x14ac:dyDescent="0.25">
      <c r="A14" s="6" t="s">
        <v>91</v>
      </c>
    </row>
  </sheetData>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workbookViewId="0">
      <selection activeCell="L11" sqref="L11"/>
    </sheetView>
  </sheetViews>
  <sheetFormatPr baseColWidth="10" defaultRowHeight="15" x14ac:dyDescent="0.25"/>
  <cols>
    <col min="1" max="1" width="44.42578125" customWidth="1"/>
  </cols>
  <sheetData>
    <row r="1" spans="1:10" ht="15.75" x14ac:dyDescent="0.25">
      <c r="A1" s="2" t="s">
        <v>45</v>
      </c>
    </row>
    <row r="3" spans="1:10" x14ac:dyDescent="0.25">
      <c r="A3" s="3" t="s">
        <v>0</v>
      </c>
      <c r="B3" s="3" t="s">
        <v>36</v>
      </c>
      <c r="C3" s="3" t="s">
        <v>37</v>
      </c>
      <c r="D3" s="3" t="s">
        <v>38</v>
      </c>
      <c r="E3" s="3" t="s">
        <v>39</v>
      </c>
      <c r="F3" s="3" t="s">
        <v>40</v>
      </c>
      <c r="G3" s="3" t="s">
        <v>41</v>
      </c>
      <c r="H3" s="3" t="s">
        <v>42</v>
      </c>
      <c r="I3" s="3" t="s">
        <v>43</v>
      </c>
      <c r="J3" s="3" t="s">
        <v>2</v>
      </c>
    </row>
    <row r="4" spans="1:10" ht="30" x14ac:dyDescent="0.25">
      <c r="A4" s="29" t="s">
        <v>252</v>
      </c>
      <c r="B4">
        <v>0</v>
      </c>
      <c r="C4">
        <v>14</v>
      </c>
      <c r="D4">
        <v>19</v>
      </c>
      <c r="E4">
        <v>18</v>
      </c>
      <c r="F4">
        <v>17</v>
      </c>
      <c r="G4">
        <v>13</v>
      </c>
      <c r="H4">
        <v>10</v>
      </c>
      <c r="I4">
        <v>9</v>
      </c>
      <c r="J4">
        <v>100</v>
      </c>
    </row>
    <row r="5" spans="1:10" ht="30" x14ac:dyDescent="0.25">
      <c r="A5" s="29" t="s">
        <v>253</v>
      </c>
      <c r="B5">
        <v>0</v>
      </c>
      <c r="C5">
        <v>14</v>
      </c>
      <c r="D5">
        <v>17</v>
      </c>
      <c r="E5">
        <v>16</v>
      </c>
      <c r="F5">
        <v>16</v>
      </c>
      <c r="G5">
        <v>14</v>
      </c>
      <c r="H5">
        <v>12</v>
      </c>
      <c r="I5">
        <v>11</v>
      </c>
      <c r="J5">
        <v>100</v>
      </c>
    </row>
    <row r="6" spans="1:10" x14ac:dyDescent="0.25">
      <c r="A6" s="7" t="s">
        <v>44</v>
      </c>
      <c r="B6">
        <v>17</v>
      </c>
      <c r="C6">
        <v>12</v>
      </c>
      <c r="D6">
        <v>11</v>
      </c>
      <c r="E6">
        <v>13</v>
      </c>
      <c r="F6">
        <v>13</v>
      </c>
      <c r="G6">
        <v>13</v>
      </c>
      <c r="H6">
        <v>11</v>
      </c>
      <c r="I6">
        <v>10</v>
      </c>
      <c r="J6">
        <v>100</v>
      </c>
    </row>
    <row r="7" spans="1:10" x14ac:dyDescent="0.25">
      <c r="A7" s="5" t="s">
        <v>96</v>
      </c>
      <c r="B7" s="4"/>
      <c r="C7" s="4"/>
      <c r="D7" s="4"/>
      <c r="E7" s="4"/>
      <c r="F7" s="4"/>
      <c r="G7" s="4"/>
      <c r="H7" s="4"/>
      <c r="I7" s="4"/>
      <c r="J7" s="4"/>
    </row>
    <row r="8" spans="1:10" x14ac:dyDescent="0.25">
      <c r="A8" s="6" t="s">
        <v>11</v>
      </c>
    </row>
    <row r="9" spans="1:10" x14ac:dyDescent="0.25">
      <c r="A9" s="6" t="s">
        <v>91</v>
      </c>
    </row>
  </sheetData>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topLeftCell="A10" workbookViewId="0">
      <selection activeCell="J26" sqref="J26"/>
    </sheetView>
  </sheetViews>
  <sheetFormatPr baseColWidth="10" defaultRowHeight="15" x14ac:dyDescent="0.25"/>
  <sheetData>
    <row r="1" spans="1:2" ht="15.75" x14ac:dyDescent="0.25">
      <c r="A1" s="2" t="s">
        <v>50</v>
      </c>
    </row>
    <row r="3" spans="1:2" x14ac:dyDescent="0.25">
      <c r="A3" s="3" t="s">
        <v>32</v>
      </c>
      <c r="B3" s="10" t="s">
        <v>49</v>
      </c>
    </row>
    <row r="4" spans="1:2" x14ac:dyDescent="0.25">
      <c r="A4" s="7" t="s">
        <v>3</v>
      </c>
      <c r="B4">
        <v>16.100000000000001</v>
      </c>
    </row>
    <row r="5" spans="1:2" x14ac:dyDescent="0.25">
      <c r="A5" s="7" t="s">
        <v>4</v>
      </c>
      <c r="B5">
        <v>14.9</v>
      </c>
    </row>
    <row r="6" spans="1:2" x14ac:dyDescent="0.25">
      <c r="A6" s="7" t="s">
        <v>5</v>
      </c>
      <c r="B6">
        <v>14.6</v>
      </c>
    </row>
    <row r="7" spans="1:2" x14ac:dyDescent="0.25">
      <c r="A7" s="7" t="s">
        <v>6</v>
      </c>
      <c r="B7">
        <v>12.8</v>
      </c>
    </row>
    <row r="8" spans="1:2" x14ac:dyDescent="0.25">
      <c r="A8" s="7" t="s">
        <v>7</v>
      </c>
      <c r="B8">
        <v>10.5</v>
      </c>
    </row>
    <row r="9" spans="1:2" x14ac:dyDescent="0.25">
      <c r="A9" s="7" t="s">
        <v>8</v>
      </c>
      <c r="B9">
        <v>9.3000000000000007</v>
      </c>
    </row>
    <row r="10" spans="1:2" x14ac:dyDescent="0.25">
      <c r="A10" s="7" t="s">
        <v>9</v>
      </c>
      <c r="B10">
        <v>9.1</v>
      </c>
    </row>
    <row r="11" spans="1:2" x14ac:dyDescent="0.25">
      <c r="A11" s="7" t="s">
        <v>10</v>
      </c>
      <c r="B11">
        <v>8.6999999999999993</v>
      </c>
    </row>
    <row r="12" spans="1:2" x14ac:dyDescent="0.25">
      <c r="A12" s="5" t="s">
        <v>51</v>
      </c>
      <c r="B12" s="4"/>
    </row>
    <row r="13" spans="1:2" x14ac:dyDescent="0.25">
      <c r="A13" s="6" t="s">
        <v>11</v>
      </c>
    </row>
    <row r="14" spans="1:2" x14ac:dyDescent="0.25">
      <c r="A14" s="6" t="s">
        <v>91</v>
      </c>
    </row>
  </sheetData>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8"/>
  <sheetViews>
    <sheetView workbookViewId="0">
      <selection activeCell="A107" sqref="A107"/>
    </sheetView>
  </sheetViews>
  <sheetFormatPr baseColWidth="10" defaultRowHeight="15" x14ac:dyDescent="0.25"/>
  <sheetData>
    <row r="1" spans="1:3" ht="15.75" x14ac:dyDescent="0.25">
      <c r="A1" s="2" t="s">
        <v>48</v>
      </c>
    </row>
    <row r="2" spans="1:3" ht="15.75" thickBot="1" x14ac:dyDescent="0.3"/>
    <row r="3" spans="1:3" ht="15.75" thickTop="1" x14ac:dyDescent="0.25">
      <c r="A3" s="12" t="s">
        <v>209</v>
      </c>
      <c r="B3" s="12" t="s">
        <v>207</v>
      </c>
      <c r="C3" s="12" t="s">
        <v>208</v>
      </c>
    </row>
    <row r="4" spans="1:3" x14ac:dyDescent="0.25">
      <c r="A4" s="11">
        <v>1</v>
      </c>
      <c r="B4" s="11" t="s">
        <v>101</v>
      </c>
      <c r="C4" t="s">
        <v>102</v>
      </c>
    </row>
    <row r="5" spans="1:3" x14ac:dyDescent="0.25">
      <c r="A5" s="11">
        <v>2</v>
      </c>
      <c r="B5" s="11" t="s">
        <v>103</v>
      </c>
      <c r="C5" t="s">
        <v>102</v>
      </c>
    </row>
    <row r="6" spans="1:3" x14ac:dyDescent="0.25">
      <c r="A6" s="11">
        <v>3</v>
      </c>
      <c r="B6" s="11" t="s">
        <v>104</v>
      </c>
      <c r="C6" t="s">
        <v>105</v>
      </c>
    </row>
    <row r="7" spans="1:3" x14ac:dyDescent="0.25">
      <c r="A7" s="11">
        <v>4</v>
      </c>
      <c r="B7" s="11" t="s">
        <v>106</v>
      </c>
      <c r="C7" t="s">
        <v>105</v>
      </c>
    </row>
    <row r="8" spans="1:3" x14ac:dyDescent="0.25">
      <c r="A8" s="11">
        <v>5</v>
      </c>
      <c r="B8" s="11" t="s">
        <v>107</v>
      </c>
      <c r="C8" t="s">
        <v>102</v>
      </c>
    </row>
    <row r="9" spans="1:3" x14ac:dyDescent="0.25">
      <c r="A9" s="11">
        <v>6</v>
      </c>
      <c r="B9" s="11" t="s">
        <v>108</v>
      </c>
      <c r="C9" t="s">
        <v>109</v>
      </c>
    </row>
    <row r="10" spans="1:3" x14ac:dyDescent="0.25">
      <c r="A10" s="11">
        <v>7</v>
      </c>
      <c r="B10" s="11" t="s">
        <v>110</v>
      </c>
      <c r="C10" t="s">
        <v>102</v>
      </c>
    </row>
    <row r="11" spans="1:3" x14ac:dyDescent="0.25">
      <c r="A11" s="11">
        <v>8</v>
      </c>
      <c r="B11" s="11" t="s">
        <v>111</v>
      </c>
      <c r="C11" t="s">
        <v>102</v>
      </c>
    </row>
    <row r="12" spans="1:3" x14ac:dyDescent="0.25">
      <c r="A12" s="11">
        <v>9</v>
      </c>
      <c r="B12" s="11" t="s">
        <v>112</v>
      </c>
      <c r="C12" t="s">
        <v>102</v>
      </c>
    </row>
    <row r="13" spans="1:3" x14ac:dyDescent="0.25">
      <c r="A13" s="11">
        <v>10</v>
      </c>
      <c r="B13" s="11" t="s">
        <v>113</v>
      </c>
      <c r="C13" t="s">
        <v>105</v>
      </c>
    </row>
    <row r="14" spans="1:3" x14ac:dyDescent="0.25">
      <c r="A14" s="11">
        <v>11</v>
      </c>
      <c r="B14" s="11" t="s">
        <v>114</v>
      </c>
      <c r="C14" t="s">
        <v>102</v>
      </c>
    </row>
    <row r="15" spans="1:3" x14ac:dyDescent="0.25">
      <c r="A15" s="11">
        <v>12</v>
      </c>
      <c r="B15" s="11" t="s">
        <v>115</v>
      </c>
      <c r="C15" t="s">
        <v>102</v>
      </c>
    </row>
    <row r="16" spans="1:3" x14ac:dyDescent="0.25">
      <c r="A16" s="11">
        <v>13</v>
      </c>
      <c r="B16" s="11" t="s">
        <v>116</v>
      </c>
      <c r="C16" t="s">
        <v>109</v>
      </c>
    </row>
    <row r="17" spans="1:3" x14ac:dyDescent="0.25">
      <c r="A17" s="11">
        <v>14</v>
      </c>
      <c r="B17" s="11" t="s">
        <v>117</v>
      </c>
      <c r="C17" t="s">
        <v>102</v>
      </c>
    </row>
    <row r="18" spans="1:3" x14ac:dyDescent="0.25">
      <c r="A18" s="11">
        <v>15</v>
      </c>
      <c r="B18" s="11" t="s">
        <v>118</v>
      </c>
      <c r="C18" t="s">
        <v>102</v>
      </c>
    </row>
    <row r="19" spans="1:3" x14ac:dyDescent="0.25">
      <c r="A19" s="11">
        <v>16</v>
      </c>
      <c r="B19" s="11" t="s">
        <v>119</v>
      </c>
      <c r="C19" t="s">
        <v>109</v>
      </c>
    </row>
    <row r="20" spans="1:3" x14ac:dyDescent="0.25">
      <c r="A20" s="11">
        <v>17</v>
      </c>
      <c r="B20" s="11" t="s">
        <v>120</v>
      </c>
      <c r="C20" t="s">
        <v>102</v>
      </c>
    </row>
    <row r="21" spans="1:3" x14ac:dyDescent="0.25">
      <c r="A21" s="11">
        <v>18</v>
      </c>
      <c r="B21" s="11" t="s">
        <v>121</v>
      </c>
      <c r="C21" t="s">
        <v>102</v>
      </c>
    </row>
    <row r="22" spans="1:3" x14ac:dyDescent="0.25">
      <c r="A22" s="11">
        <v>19</v>
      </c>
      <c r="B22" s="11" t="s">
        <v>122</v>
      </c>
      <c r="C22" t="s">
        <v>102</v>
      </c>
    </row>
    <row r="23" spans="1:3" x14ac:dyDescent="0.25">
      <c r="A23" s="11">
        <v>21</v>
      </c>
      <c r="B23" s="11" t="s">
        <v>123</v>
      </c>
      <c r="C23" t="s">
        <v>105</v>
      </c>
    </row>
    <row r="24" spans="1:3" x14ac:dyDescent="0.25">
      <c r="A24" s="11">
        <v>22</v>
      </c>
      <c r="B24" s="11" t="s">
        <v>124</v>
      </c>
      <c r="C24" t="s">
        <v>102</v>
      </c>
    </row>
    <row r="25" spans="1:3" x14ac:dyDescent="0.25">
      <c r="A25" s="11">
        <v>23</v>
      </c>
      <c r="B25" s="11" t="s">
        <v>125</v>
      </c>
      <c r="C25" t="s">
        <v>102</v>
      </c>
    </row>
    <row r="26" spans="1:3" x14ac:dyDescent="0.25">
      <c r="A26" s="11">
        <v>24</v>
      </c>
      <c r="B26" s="11" t="s">
        <v>126</v>
      </c>
      <c r="C26" t="s">
        <v>102</v>
      </c>
    </row>
    <row r="27" spans="1:3" x14ac:dyDescent="0.25">
      <c r="A27" s="11">
        <v>25</v>
      </c>
      <c r="B27" s="11" t="s">
        <v>127</v>
      </c>
      <c r="C27" t="s">
        <v>105</v>
      </c>
    </row>
    <row r="28" spans="1:3" x14ac:dyDescent="0.25">
      <c r="A28" s="11">
        <v>26</v>
      </c>
      <c r="B28" s="11" t="s">
        <v>128</v>
      </c>
      <c r="C28" t="s">
        <v>105</v>
      </c>
    </row>
    <row r="29" spans="1:3" x14ac:dyDescent="0.25">
      <c r="A29" s="11">
        <v>27</v>
      </c>
      <c r="B29" s="11" t="s">
        <v>129</v>
      </c>
      <c r="C29" t="s">
        <v>102</v>
      </c>
    </row>
    <row r="30" spans="1:3" x14ac:dyDescent="0.25">
      <c r="A30" s="11">
        <v>28</v>
      </c>
      <c r="B30" s="11" t="s">
        <v>130</v>
      </c>
      <c r="C30" t="s">
        <v>102</v>
      </c>
    </row>
    <row r="31" spans="1:3" x14ac:dyDescent="0.25">
      <c r="A31" s="11">
        <v>29</v>
      </c>
      <c r="B31" s="11" t="s">
        <v>131</v>
      </c>
      <c r="C31" t="s">
        <v>102</v>
      </c>
    </row>
    <row r="32" spans="1:3" x14ac:dyDescent="0.25">
      <c r="A32" s="11" t="s">
        <v>46</v>
      </c>
      <c r="B32" s="11" t="s">
        <v>132</v>
      </c>
      <c r="C32" t="s">
        <v>102</v>
      </c>
    </row>
    <row r="33" spans="1:3" x14ac:dyDescent="0.25">
      <c r="A33" s="11" t="s">
        <v>47</v>
      </c>
      <c r="B33" s="11" t="s">
        <v>133</v>
      </c>
      <c r="C33" t="s">
        <v>102</v>
      </c>
    </row>
    <row r="34" spans="1:3" x14ac:dyDescent="0.25">
      <c r="A34" s="11">
        <v>30</v>
      </c>
      <c r="B34" s="11" t="s">
        <v>134</v>
      </c>
      <c r="C34" t="s">
        <v>105</v>
      </c>
    </row>
    <row r="35" spans="1:3" x14ac:dyDescent="0.25">
      <c r="A35" s="11">
        <v>31</v>
      </c>
      <c r="B35" s="11" t="s">
        <v>135</v>
      </c>
      <c r="C35" t="s">
        <v>109</v>
      </c>
    </row>
    <row r="36" spans="1:3" x14ac:dyDescent="0.25">
      <c r="A36" s="11">
        <v>32</v>
      </c>
      <c r="B36" s="11" t="s">
        <v>136</v>
      </c>
      <c r="C36" t="s">
        <v>102</v>
      </c>
    </row>
    <row r="37" spans="1:3" x14ac:dyDescent="0.25">
      <c r="A37" s="11">
        <v>33</v>
      </c>
      <c r="B37" s="11" t="s">
        <v>137</v>
      </c>
      <c r="C37" t="s">
        <v>105</v>
      </c>
    </row>
    <row r="38" spans="1:3" x14ac:dyDescent="0.25">
      <c r="A38" s="11">
        <v>34</v>
      </c>
      <c r="B38" s="11" t="s">
        <v>138</v>
      </c>
      <c r="C38" t="s">
        <v>105</v>
      </c>
    </row>
    <row r="39" spans="1:3" x14ac:dyDescent="0.25">
      <c r="A39" s="11">
        <v>35</v>
      </c>
      <c r="B39" s="11" t="s">
        <v>139</v>
      </c>
      <c r="C39" t="s">
        <v>105</v>
      </c>
    </row>
    <row r="40" spans="1:3" x14ac:dyDescent="0.25">
      <c r="A40" s="11">
        <v>36</v>
      </c>
      <c r="B40" s="11" t="s">
        <v>140</v>
      </c>
      <c r="C40" t="s">
        <v>102</v>
      </c>
    </row>
    <row r="41" spans="1:3" x14ac:dyDescent="0.25">
      <c r="A41" s="11">
        <v>37</v>
      </c>
      <c r="B41" s="11" t="s">
        <v>141</v>
      </c>
      <c r="C41" t="s">
        <v>105</v>
      </c>
    </row>
    <row r="42" spans="1:3" x14ac:dyDescent="0.25">
      <c r="A42" s="11">
        <v>38</v>
      </c>
      <c r="B42" s="11" t="s">
        <v>142</v>
      </c>
      <c r="C42" t="s">
        <v>105</v>
      </c>
    </row>
    <row r="43" spans="1:3" x14ac:dyDescent="0.25">
      <c r="A43" s="11">
        <v>39</v>
      </c>
      <c r="B43" s="11" t="s">
        <v>143</v>
      </c>
      <c r="C43" t="s">
        <v>102</v>
      </c>
    </row>
    <row r="44" spans="1:3" x14ac:dyDescent="0.25">
      <c r="A44" s="11">
        <v>40</v>
      </c>
      <c r="B44" s="11" t="s">
        <v>144</v>
      </c>
      <c r="C44" t="s">
        <v>105</v>
      </c>
    </row>
    <row r="45" spans="1:3" x14ac:dyDescent="0.25">
      <c r="A45" s="11">
        <v>41</v>
      </c>
      <c r="B45" s="11" t="s">
        <v>145</v>
      </c>
      <c r="C45" t="s">
        <v>102</v>
      </c>
    </row>
    <row r="46" spans="1:3" x14ac:dyDescent="0.25">
      <c r="A46" s="11">
        <v>42</v>
      </c>
      <c r="B46" s="11" t="s">
        <v>146</v>
      </c>
      <c r="C46" t="s">
        <v>105</v>
      </c>
    </row>
    <row r="47" spans="1:3" x14ac:dyDescent="0.25">
      <c r="A47" s="11">
        <v>43</v>
      </c>
      <c r="B47" s="11" t="s">
        <v>147</v>
      </c>
      <c r="C47" t="s">
        <v>102</v>
      </c>
    </row>
    <row r="48" spans="1:3" x14ac:dyDescent="0.25">
      <c r="A48" s="11">
        <v>44</v>
      </c>
      <c r="B48" s="11" t="s">
        <v>148</v>
      </c>
      <c r="C48" t="s">
        <v>105</v>
      </c>
    </row>
    <row r="49" spans="1:3" x14ac:dyDescent="0.25">
      <c r="A49" s="11">
        <v>45</v>
      </c>
      <c r="B49" s="11" t="s">
        <v>149</v>
      </c>
      <c r="C49" t="s">
        <v>105</v>
      </c>
    </row>
    <row r="50" spans="1:3" x14ac:dyDescent="0.25">
      <c r="A50" s="11">
        <v>46</v>
      </c>
      <c r="B50" s="11" t="s">
        <v>150</v>
      </c>
      <c r="C50" t="s">
        <v>105</v>
      </c>
    </row>
    <row r="51" spans="1:3" x14ac:dyDescent="0.25">
      <c r="A51" s="11">
        <v>47</v>
      </c>
      <c r="B51" s="11" t="s">
        <v>151</v>
      </c>
      <c r="C51" t="s">
        <v>105</v>
      </c>
    </row>
    <row r="52" spans="1:3" x14ac:dyDescent="0.25">
      <c r="A52" s="11">
        <v>48</v>
      </c>
      <c r="B52" s="11" t="s">
        <v>152</v>
      </c>
      <c r="C52" t="s">
        <v>102</v>
      </c>
    </row>
    <row r="53" spans="1:3" x14ac:dyDescent="0.25">
      <c r="A53" s="11">
        <v>49</v>
      </c>
      <c r="B53" s="11" t="s">
        <v>153</v>
      </c>
      <c r="C53" t="s">
        <v>102</v>
      </c>
    </row>
    <row r="54" spans="1:3" x14ac:dyDescent="0.25">
      <c r="A54" s="11">
        <v>50</v>
      </c>
      <c r="B54" s="11" t="s">
        <v>154</v>
      </c>
      <c r="C54" t="s">
        <v>102</v>
      </c>
    </row>
    <row r="55" spans="1:3" x14ac:dyDescent="0.25">
      <c r="A55" s="11">
        <v>51</v>
      </c>
      <c r="B55" s="11" t="s">
        <v>155</v>
      </c>
      <c r="C55" t="s">
        <v>105</v>
      </c>
    </row>
    <row r="56" spans="1:3" x14ac:dyDescent="0.25">
      <c r="A56" s="11">
        <v>52</v>
      </c>
      <c r="B56" s="11" t="s">
        <v>156</v>
      </c>
      <c r="C56" t="s">
        <v>102</v>
      </c>
    </row>
    <row r="57" spans="1:3" x14ac:dyDescent="0.25">
      <c r="A57" s="11">
        <v>53</v>
      </c>
      <c r="B57" s="11" t="s">
        <v>157</v>
      </c>
      <c r="C57" t="s">
        <v>102</v>
      </c>
    </row>
    <row r="58" spans="1:3" x14ac:dyDescent="0.25">
      <c r="A58" s="11">
        <v>54</v>
      </c>
      <c r="B58" s="11" t="s">
        <v>158</v>
      </c>
      <c r="C58" t="s">
        <v>105</v>
      </c>
    </row>
    <row r="59" spans="1:3" x14ac:dyDescent="0.25">
      <c r="A59" s="11">
        <v>55</v>
      </c>
      <c r="B59" s="11" t="s">
        <v>159</v>
      </c>
      <c r="C59" t="s">
        <v>102</v>
      </c>
    </row>
    <row r="60" spans="1:3" x14ac:dyDescent="0.25">
      <c r="A60" s="11">
        <v>56</v>
      </c>
      <c r="B60" s="11" t="s">
        <v>160</v>
      </c>
      <c r="C60" t="s">
        <v>102</v>
      </c>
    </row>
    <row r="61" spans="1:3" x14ac:dyDescent="0.25">
      <c r="A61" s="11">
        <v>57</v>
      </c>
      <c r="B61" s="11" t="s">
        <v>161</v>
      </c>
      <c r="C61" t="s">
        <v>102</v>
      </c>
    </row>
    <row r="62" spans="1:3" x14ac:dyDescent="0.25">
      <c r="A62" s="11">
        <v>58</v>
      </c>
      <c r="B62" s="11" t="s">
        <v>162</v>
      </c>
      <c r="C62" t="s">
        <v>105</v>
      </c>
    </row>
    <row r="63" spans="1:3" x14ac:dyDescent="0.25">
      <c r="A63" s="11">
        <v>59</v>
      </c>
      <c r="B63" s="11" t="s">
        <v>163</v>
      </c>
      <c r="C63" t="s">
        <v>102</v>
      </c>
    </row>
    <row r="64" spans="1:3" x14ac:dyDescent="0.25">
      <c r="A64" s="11">
        <v>60</v>
      </c>
      <c r="B64" s="11" t="s">
        <v>164</v>
      </c>
      <c r="C64" t="s">
        <v>102</v>
      </c>
    </row>
    <row r="65" spans="1:3" x14ac:dyDescent="0.25">
      <c r="A65" s="11">
        <v>61</v>
      </c>
      <c r="B65" s="11" t="s">
        <v>165</v>
      </c>
      <c r="C65" t="s">
        <v>102</v>
      </c>
    </row>
    <row r="66" spans="1:3" x14ac:dyDescent="0.25">
      <c r="A66" s="11">
        <v>62</v>
      </c>
      <c r="B66" s="11" t="s">
        <v>166</v>
      </c>
      <c r="C66" t="s">
        <v>102</v>
      </c>
    </row>
    <row r="67" spans="1:3" x14ac:dyDescent="0.25">
      <c r="A67" s="11">
        <v>63</v>
      </c>
      <c r="B67" s="11" t="s">
        <v>167</v>
      </c>
      <c r="C67" t="s">
        <v>105</v>
      </c>
    </row>
    <row r="68" spans="1:3" x14ac:dyDescent="0.25">
      <c r="A68" s="11">
        <v>64</v>
      </c>
      <c r="B68" s="11" t="s">
        <v>168</v>
      </c>
      <c r="C68" t="s">
        <v>102</v>
      </c>
    </row>
    <row r="69" spans="1:3" x14ac:dyDescent="0.25">
      <c r="A69" s="11">
        <v>65</v>
      </c>
      <c r="B69" s="11" t="s">
        <v>169</v>
      </c>
      <c r="C69" t="s">
        <v>102</v>
      </c>
    </row>
    <row r="70" spans="1:3" x14ac:dyDescent="0.25">
      <c r="A70" s="11">
        <v>66</v>
      </c>
      <c r="B70" s="11" t="s">
        <v>170</v>
      </c>
      <c r="C70" t="s">
        <v>105</v>
      </c>
    </row>
    <row r="71" spans="1:3" x14ac:dyDescent="0.25">
      <c r="A71" s="11">
        <v>67</v>
      </c>
      <c r="B71" s="11" t="s">
        <v>171</v>
      </c>
      <c r="C71" t="s">
        <v>102</v>
      </c>
    </row>
    <row r="72" spans="1:3" x14ac:dyDescent="0.25">
      <c r="A72" s="11">
        <v>68</v>
      </c>
      <c r="B72" s="11" t="s">
        <v>172</v>
      </c>
      <c r="C72" t="s">
        <v>102</v>
      </c>
    </row>
    <row r="73" spans="1:3" x14ac:dyDescent="0.25">
      <c r="A73" s="11">
        <v>69</v>
      </c>
      <c r="B73" s="11" t="s">
        <v>173</v>
      </c>
      <c r="C73" t="s">
        <v>109</v>
      </c>
    </row>
    <row r="74" spans="1:3" x14ac:dyDescent="0.25">
      <c r="A74" s="11">
        <v>70</v>
      </c>
      <c r="B74" s="11" t="s">
        <v>174</v>
      </c>
      <c r="C74" t="s">
        <v>102</v>
      </c>
    </row>
    <row r="75" spans="1:3" x14ac:dyDescent="0.25">
      <c r="A75" s="11">
        <v>71</v>
      </c>
      <c r="B75" s="11" t="s">
        <v>175</v>
      </c>
      <c r="C75" t="s">
        <v>102</v>
      </c>
    </row>
    <row r="76" spans="1:3" x14ac:dyDescent="0.25">
      <c r="A76" s="11">
        <v>72</v>
      </c>
      <c r="B76" s="11" t="s">
        <v>176</v>
      </c>
      <c r="C76" t="s">
        <v>105</v>
      </c>
    </row>
    <row r="77" spans="1:3" x14ac:dyDescent="0.25">
      <c r="A77" s="11">
        <v>73</v>
      </c>
      <c r="B77" s="11" t="s">
        <v>177</v>
      </c>
      <c r="C77" t="s">
        <v>102</v>
      </c>
    </row>
    <row r="78" spans="1:3" x14ac:dyDescent="0.25">
      <c r="A78" s="11">
        <v>74</v>
      </c>
      <c r="B78" s="11" t="s">
        <v>178</v>
      </c>
      <c r="C78" t="s">
        <v>105</v>
      </c>
    </row>
    <row r="79" spans="1:3" x14ac:dyDescent="0.25">
      <c r="A79" s="11">
        <v>75</v>
      </c>
      <c r="B79" s="11" t="s">
        <v>179</v>
      </c>
      <c r="C79" t="s">
        <v>180</v>
      </c>
    </row>
    <row r="80" spans="1:3" x14ac:dyDescent="0.25">
      <c r="A80" s="11">
        <v>76</v>
      </c>
      <c r="B80" s="11" t="s">
        <v>181</v>
      </c>
      <c r="C80" t="s">
        <v>102</v>
      </c>
    </row>
    <row r="81" spans="1:3" x14ac:dyDescent="0.25">
      <c r="A81" s="11">
        <v>77</v>
      </c>
      <c r="B81" s="11" t="s">
        <v>182</v>
      </c>
      <c r="C81" t="s">
        <v>105</v>
      </c>
    </row>
    <row r="82" spans="1:3" x14ac:dyDescent="0.25">
      <c r="A82" s="11">
        <v>78</v>
      </c>
      <c r="B82" s="11" t="s">
        <v>183</v>
      </c>
      <c r="C82" t="s">
        <v>109</v>
      </c>
    </row>
    <row r="83" spans="1:3" x14ac:dyDescent="0.25">
      <c r="A83" s="11">
        <v>79</v>
      </c>
      <c r="B83" s="11" t="s">
        <v>184</v>
      </c>
      <c r="C83" t="s">
        <v>102</v>
      </c>
    </row>
    <row r="84" spans="1:3" x14ac:dyDescent="0.25">
      <c r="A84" s="11">
        <v>80</v>
      </c>
      <c r="B84" s="11" t="s">
        <v>185</v>
      </c>
      <c r="C84" t="s">
        <v>102</v>
      </c>
    </row>
    <row r="85" spans="1:3" x14ac:dyDescent="0.25">
      <c r="A85" s="11">
        <v>81</v>
      </c>
      <c r="B85" s="11" t="s">
        <v>186</v>
      </c>
      <c r="C85" t="s">
        <v>102</v>
      </c>
    </row>
    <row r="86" spans="1:3" x14ac:dyDescent="0.25">
      <c r="A86" s="11">
        <v>82</v>
      </c>
      <c r="B86" s="11" t="s">
        <v>187</v>
      </c>
      <c r="C86" t="s">
        <v>105</v>
      </c>
    </row>
    <row r="87" spans="1:3" x14ac:dyDescent="0.25">
      <c r="A87" s="11">
        <v>83</v>
      </c>
      <c r="B87" s="11" t="s">
        <v>188</v>
      </c>
      <c r="C87" t="s">
        <v>109</v>
      </c>
    </row>
    <row r="88" spans="1:3" x14ac:dyDescent="0.25">
      <c r="A88" s="11">
        <v>84</v>
      </c>
      <c r="B88" s="11" t="s">
        <v>189</v>
      </c>
      <c r="C88" t="s">
        <v>105</v>
      </c>
    </row>
    <row r="89" spans="1:3" x14ac:dyDescent="0.25">
      <c r="A89" s="11">
        <v>85</v>
      </c>
      <c r="B89" s="11" t="s">
        <v>190</v>
      </c>
      <c r="C89" t="s">
        <v>102</v>
      </c>
    </row>
    <row r="90" spans="1:3" x14ac:dyDescent="0.25">
      <c r="A90" s="11">
        <v>86</v>
      </c>
      <c r="B90" s="11" t="s">
        <v>191</v>
      </c>
      <c r="C90" t="s">
        <v>105</v>
      </c>
    </row>
    <row r="91" spans="1:3" x14ac:dyDescent="0.25">
      <c r="A91" s="11">
        <v>87</v>
      </c>
      <c r="B91" s="11" t="s">
        <v>192</v>
      </c>
      <c r="C91" t="s">
        <v>102</v>
      </c>
    </row>
    <row r="92" spans="1:3" x14ac:dyDescent="0.25">
      <c r="A92" s="11">
        <v>88</v>
      </c>
      <c r="B92" s="11" t="s">
        <v>193</v>
      </c>
      <c r="C92" t="s">
        <v>102</v>
      </c>
    </row>
    <row r="93" spans="1:3" x14ac:dyDescent="0.25">
      <c r="A93" s="11">
        <v>89</v>
      </c>
      <c r="B93" s="11" t="s">
        <v>194</v>
      </c>
      <c r="C93" t="s">
        <v>105</v>
      </c>
    </row>
    <row r="94" spans="1:3" x14ac:dyDescent="0.25">
      <c r="A94" s="11">
        <v>90</v>
      </c>
      <c r="B94" s="11" t="s">
        <v>195</v>
      </c>
      <c r="C94" t="s">
        <v>102</v>
      </c>
    </row>
    <row r="95" spans="1:3" x14ac:dyDescent="0.25">
      <c r="A95" s="11">
        <v>91</v>
      </c>
      <c r="B95" s="11" t="s">
        <v>196</v>
      </c>
      <c r="C95" t="s">
        <v>105</v>
      </c>
    </row>
    <row r="96" spans="1:3" x14ac:dyDescent="0.25">
      <c r="A96" s="11">
        <v>92</v>
      </c>
      <c r="B96" s="11" t="s">
        <v>197</v>
      </c>
      <c r="C96" t="s">
        <v>180</v>
      </c>
    </row>
    <row r="97" spans="1:3" x14ac:dyDescent="0.25">
      <c r="A97" s="11">
        <v>93</v>
      </c>
      <c r="B97" s="11" t="s">
        <v>198</v>
      </c>
      <c r="C97" t="s">
        <v>109</v>
      </c>
    </row>
    <row r="98" spans="1:3" x14ac:dyDescent="0.25">
      <c r="A98" s="11">
        <v>94</v>
      </c>
      <c r="B98" s="11" t="s">
        <v>199</v>
      </c>
      <c r="C98" t="s">
        <v>109</v>
      </c>
    </row>
    <row r="99" spans="1:3" x14ac:dyDescent="0.25">
      <c r="A99" s="11">
        <v>95</v>
      </c>
      <c r="B99" s="11" t="s">
        <v>200</v>
      </c>
      <c r="C99" t="s">
        <v>105</v>
      </c>
    </row>
    <row r="100" spans="1:3" x14ac:dyDescent="0.25">
      <c r="A100" s="11">
        <v>971</v>
      </c>
      <c r="B100" s="11" t="s">
        <v>201</v>
      </c>
      <c r="C100" t="s">
        <v>102</v>
      </c>
    </row>
    <row r="101" spans="1:3" x14ac:dyDescent="0.25">
      <c r="A101" s="11">
        <v>972</v>
      </c>
      <c r="B101" s="11" t="s">
        <v>202</v>
      </c>
      <c r="C101" t="s">
        <v>102</v>
      </c>
    </row>
    <row r="102" spans="1:3" x14ac:dyDescent="0.25">
      <c r="A102" s="11">
        <v>973</v>
      </c>
      <c r="B102" s="11" t="s">
        <v>203</v>
      </c>
      <c r="C102" t="s">
        <v>204</v>
      </c>
    </row>
    <row r="103" spans="1:3" x14ac:dyDescent="0.25">
      <c r="A103" s="11">
        <v>974</v>
      </c>
      <c r="B103" s="11" t="s">
        <v>205</v>
      </c>
      <c r="C103" t="s">
        <v>204</v>
      </c>
    </row>
    <row r="104" spans="1:3" ht="15.75" thickBot="1" x14ac:dyDescent="0.3">
      <c r="A104" s="14">
        <v>976</v>
      </c>
      <c r="B104" s="14" t="s">
        <v>206</v>
      </c>
      <c r="C104" s="15" t="s">
        <v>204</v>
      </c>
    </row>
    <row r="105" spans="1:3" ht="15.75" thickTop="1" x14ac:dyDescent="0.25">
      <c r="A105" s="22" t="s">
        <v>248</v>
      </c>
      <c r="B105" s="13"/>
    </row>
    <row r="106" spans="1:3" x14ac:dyDescent="0.25">
      <c r="A106" s="23" t="s">
        <v>249</v>
      </c>
    </row>
    <row r="107" spans="1:3" x14ac:dyDescent="0.25">
      <c r="A107" s="24" t="s">
        <v>250</v>
      </c>
    </row>
    <row r="108" spans="1:3" x14ac:dyDescent="0.25">
      <c r="A108" s="6"/>
    </row>
  </sheetData>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D11" sqref="D11"/>
    </sheetView>
  </sheetViews>
  <sheetFormatPr baseColWidth="10" defaultRowHeight="15" x14ac:dyDescent="0.25"/>
  <cols>
    <col min="3" max="3" width="10.42578125" bestFit="1" customWidth="1"/>
  </cols>
  <sheetData>
    <row r="1" spans="1:4" ht="15.75" x14ac:dyDescent="0.25">
      <c r="A1" s="2" t="s">
        <v>99</v>
      </c>
    </row>
    <row r="3" spans="1:4" ht="75" x14ac:dyDescent="0.25">
      <c r="A3" s="3" t="s">
        <v>0</v>
      </c>
      <c r="B3" s="30" t="s">
        <v>254</v>
      </c>
      <c r="C3" s="30" t="s">
        <v>255</v>
      </c>
      <c r="D3" s="3" t="s">
        <v>2</v>
      </c>
    </row>
    <row r="4" spans="1:4" x14ac:dyDescent="0.25">
      <c r="A4" s="7" t="s">
        <v>3</v>
      </c>
      <c r="B4" s="28">
        <v>64700</v>
      </c>
      <c r="C4" s="28">
        <v>72000</v>
      </c>
      <c r="D4" s="28">
        <v>136700</v>
      </c>
    </row>
    <row r="5" spans="1:4" x14ac:dyDescent="0.25">
      <c r="A5" s="7" t="s">
        <v>4</v>
      </c>
      <c r="B5" s="28">
        <v>65200</v>
      </c>
      <c r="C5" s="28">
        <v>74300</v>
      </c>
      <c r="D5" s="28">
        <v>139600</v>
      </c>
    </row>
    <row r="6" spans="1:4" x14ac:dyDescent="0.25">
      <c r="A6" s="7" t="s">
        <v>5</v>
      </c>
      <c r="B6" s="28">
        <v>61800</v>
      </c>
      <c r="C6" s="28">
        <v>74400</v>
      </c>
      <c r="D6" s="28">
        <v>136200</v>
      </c>
    </row>
    <row r="7" spans="1:4" x14ac:dyDescent="0.25">
      <c r="A7" s="7" t="s">
        <v>6</v>
      </c>
      <c r="B7" s="28">
        <v>61500</v>
      </c>
      <c r="C7" s="28">
        <v>74500</v>
      </c>
      <c r="D7" s="28">
        <v>136000</v>
      </c>
    </row>
    <row r="8" spans="1:4" x14ac:dyDescent="0.25">
      <c r="A8" s="7" t="s">
        <v>7</v>
      </c>
      <c r="B8" s="28">
        <v>53400</v>
      </c>
      <c r="C8" s="28">
        <v>63500</v>
      </c>
      <c r="D8" s="28">
        <v>116900</v>
      </c>
    </row>
    <row r="9" spans="1:4" x14ac:dyDescent="0.25">
      <c r="A9" s="7" t="s">
        <v>8</v>
      </c>
      <c r="B9" s="28">
        <v>56800</v>
      </c>
      <c r="C9" s="28">
        <v>67800</v>
      </c>
      <c r="D9" s="28">
        <v>124600</v>
      </c>
    </row>
    <row r="10" spans="1:4" x14ac:dyDescent="0.25">
      <c r="A10" s="7" t="s">
        <v>9</v>
      </c>
      <c r="B10" s="28">
        <v>51700</v>
      </c>
      <c r="C10" s="28">
        <v>64600</v>
      </c>
      <c r="D10" s="28">
        <v>116300</v>
      </c>
    </row>
    <row r="11" spans="1:4" x14ac:dyDescent="0.25">
      <c r="A11" s="7" t="s">
        <v>10</v>
      </c>
      <c r="B11" s="28">
        <v>51100</v>
      </c>
      <c r="C11" s="28">
        <v>65300</v>
      </c>
      <c r="D11" s="28">
        <v>116400</v>
      </c>
    </row>
    <row r="12" spans="1:4" x14ac:dyDescent="0.25">
      <c r="A12" s="5" t="s">
        <v>100</v>
      </c>
      <c r="B12" s="4"/>
      <c r="C12" s="4"/>
      <c r="D12" s="4"/>
    </row>
    <row r="13" spans="1:4" x14ac:dyDescent="0.25">
      <c r="A13" s="6" t="s">
        <v>11</v>
      </c>
    </row>
    <row r="14" spans="1:4" x14ac:dyDescent="0.25">
      <c r="A14" s="6" t="s">
        <v>92</v>
      </c>
    </row>
  </sheetData>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election activeCell="J26" sqref="J26"/>
    </sheetView>
  </sheetViews>
  <sheetFormatPr baseColWidth="10" defaultRowHeight="15" x14ac:dyDescent="0.25"/>
  <sheetData>
    <row r="1" spans="1:2" ht="15.75" x14ac:dyDescent="0.25">
      <c r="A1" s="25" t="s">
        <v>251</v>
      </c>
    </row>
    <row r="3" spans="1:2" ht="45" x14ac:dyDescent="0.25">
      <c r="A3" s="3" t="s">
        <v>32</v>
      </c>
      <c r="B3" s="3" t="s">
        <v>33</v>
      </c>
    </row>
    <row r="4" spans="1:2" x14ac:dyDescent="0.25">
      <c r="A4" s="7" t="s">
        <v>3</v>
      </c>
      <c r="B4">
        <v>31.5</v>
      </c>
    </row>
    <row r="5" spans="1:2" x14ac:dyDescent="0.25">
      <c r="A5" s="7" t="s">
        <v>4</v>
      </c>
      <c r="B5">
        <v>30.5</v>
      </c>
    </row>
    <row r="6" spans="1:2" x14ac:dyDescent="0.25">
      <c r="A6" s="7" t="s">
        <v>5</v>
      </c>
      <c r="B6">
        <v>31.5</v>
      </c>
    </row>
    <row r="7" spans="1:2" x14ac:dyDescent="0.25">
      <c r="A7" s="7" t="s">
        <v>6</v>
      </c>
      <c r="B7">
        <v>29.1</v>
      </c>
    </row>
    <row r="8" spans="1:2" x14ac:dyDescent="0.25">
      <c r="A8" s="7" t="s">
        <v>7</v>
      </c>
      <c r="B8">
        <v>29.9</v>
      </c>
    </row>
    <row r="9" spans="1:2" x14ac:dyDescent="0.25">
      <c r="A9" s="7" t="s">
        <v>8</v>
      </c>
      <c r="B9">
        <v>29.6</v>
      </c>
    </row>
    <row r="10" spans="1:2" x14ac:dyDescent="0.25">
      <c r="A10" s="7" t="s">
        <v>9</v>
      </c>
      <c r="B10">
        <v>26</v>
      </c>
    </row>
    <row r="11" spans="1:2" x14ac:dyDescent="0.25">
      <c r="A11" s="7" t="s">
        <v>10</v>
      </c>
      <c r="B11">
        <v>26.9</v>
      </c>
    </row>
    <row r="12" spans="1:2" x14ac:dyDescent="0.25">
      <c r="A12" s="5" t="s">
        <v>52</v>
      </c>
      <c r="B12" s="4"/>
    </row>
    <row r="13" spans="1:2" x14ac:dyDescent="0.25">
      <c r="A13" s="6" t="s">
        <v>11</v>
      </c>
    </row>
    <row r="14" spans="1:2" x14ac:dyDescent="0.25">
      <c r="A14" s="6" t="s">
        <v>92</v>
      </c>
    </row>
  </sheetData>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12</vt:i4>
      </vt:variant>
    </vt:vector>
  </HeadingPairs>
  <TitlesOfParts>
    <vt:vector size="12" baseType="lpstr">
      <vt:lpstr>lisez_moi</vt:lpstr>
      <vt:lpstr>Figure-1</vt:lpstr>
      <vt:lpstr>Figure-2</vt:lpstr>
      <vt:lpstr>Figure-3</vt:lpstr>
      <vt:lpstr>Figure-4</vt:lpstr>
      <vt:lpstr>Figure-5</vt:lpstr>
      <vt:lpstr>Figure-6</vt:lpstr>
      <vt:lpstr>Figure-7</vt:lpstr>
      <vt:lpstr>Figure-8</vt:lpstr>
      <vt:lpstr>Figure-9</vt:lpstr>
      <vt:lpstr>Figure-E4</vt:lpstr>
      <vt:lpstr>Figure complémentaire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laurent.duvernet</dc:creator>
  <cp:lastModifiedBy>BERSON Cecile</cp:lastModifiedBy>
  <dcterms:created xsi:type="dcterms:W3CDTF">2024-05-03T16:12:15Z</dcterms:created>
  <dcterms:modified xsi:type="dcterms:W3CDTF">2024-07-02T13:18:35Z</dcterms:modified>
</cp:coreProperties>
</file>